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7_Q4/Trading update/04_In progress/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3" i="1" l="1"/>
  <c r="AC183" i="1"/>
  <c r="X179" i="1"/>
  <c r="AD180" i="1"/>
  <c r="AC180" i="1"/>
  <c r="Z179" i="1"/>
  <c r="Y179" i="1"/>
  <c r="V179" i="1"/>
  <c r="U179" i="1"/>
  <c r="R179" i="1"/>
  <c r="Q179" i="1"/>
  <c r="N179" i="1"/>
  <c r="M179" i="1"/>
  <c r="J179" i="1"/>
  <c r="I179" i="1"/>
  <c r="F179" i="1"/>
  <c r="E179" i="1"/>
  <c r="AA179" i="1"/>
  <c r="W179" i="1"/>
  <c r="T179" i="1"/>
  <c r="S179" i="1"/>
  <c r="P179" i="1"/>
  <c r="O179" i="1"/>
  <c r="L179" i="1"/>
  <c r="K179" i="1"/>
  <c r="H179" i="1"/>
  <c r="G179" i="1"/>
  <c r="D179" i="1"/>
  <c r="AD178" i="1"/>
  <c r="AC178" i="1"/>
  <c r="U176" i="1"/>
  <c r="Q176" i="1"/>
  <c r="I176" i="1"/>
  <c r="E176" i="1"/>
  <c r="X176" i="1"/>
  <c r="W176" i="1"/>
  <c r="T176" i="1"/>
  <c r="P176" i="1"/>
  <c r="L176" i="1"/>
  <c r="K176" i="1"/>
  <c r="H176" i="1"/>
  <c r="D176" i="1"/>
  <c r="Z176" i="1"/>
  <c r="Y176" i="1"/>
  <c r="V176" i="1"/>
  <c r="S176" i="1"/>
  <c r="R176" i="1"/>
  <c r="O176" i="1"/>
  <c r="N176" i="1"/>
  <c r="M176" i="1"/>
  <c r="J176" i="1"/>
  <c r="G176" i="1"/>
  <c r="F176" i="1"/>
  <c r="AD175" i="1"/>
  <c r="AC175" i="1"/>
  <c r="AC171" i="1"/>
  <c r="O172" i="1"/>
  <c r="G172" i="1"/>
  <c r="AD169" i="1"/>
  <c r="AC169" i="1"/>
  <c r="AC168" i="1"/>
  <c r="AC167" i="1"/>
  <c r="AD165" i="1"/>
  <c r="AC165" i="1"/>
  <c r="AD164" i="1"/>
  <c r="AC164" i="1"/>
  <c r="Z172" i="1"/>
  <c r="X172" i="1"/>
  <c r="V172" i="1"/>
  <c r="T172" i="1"/>
  <c r="R172" i="1"/>
  <c r="P172" i="1"/>
  <c r="N172" i="1"/>
  <c r="L172" i="1"/>
  <c r="J172" i="1"/>
  <c r="H172" i="1"/>
  <c r="F172" i="1"/>
  <c r="D172" i="1"/>
  <c r="AD163" i="1"/>
  <c r="AC163" i="1"/>
  <c r="Y160" i="1"/>
  <c r="I160" i="1"/>
  <c r="Q160" i="1"/>
  <c r="AD158" i="1"/>
  <c r="AC158" i="1"/>
  <c r="AD156" i="1"/>
  <c r="AC156" i="1"/>
  <c r="AD154" i="1"/>
  <c r="AC154" i="1"/>
  <c r="Z160" i="1"/>
  <c r="X160" i="1"/>
  <c r="V160" i="1"/>
  <c r="T160" i="1"/>
  <c r="R160" i="1"/>
  <c r="P160" i="1"/>
  <c r="N160" i="1"/>
  <c r="L160" i="1"/>
  <c r="J160" i="1"/>
  <c r="H160" i="1"/>
  <c r="F160" i="1"/>
  <c r="D160" i="1"/>
  <c r="AD153" i="1"/>
  <c r="AC153" i="1"/>
  <c r="AD146" i="1"/>
  <c r="AC146" i="1"/>
  <c r="AD144" i="1"/>
  <c r="AC144" i="1"/>
  <c r="Z142" i="1"/>
  <c r="V142" i="1"/>
  <c r="U142" i="1"/>
  <c r="S142" i="1"/>
  <c r="R142" i="1"/>
  <c r="N142" i="1"/>
  <c r="M142" i="1"/>
  <c r="K142" i="1"/>
  <c r="J142" i="1"/>
  <c r="F142" i="1"/>
  <c r="E142" i="1"/>
  <c r="Y142" i="1"/>
  <c r="X142" i="1"/>
  <c r="W142" i="1"/>
  <c r="T142" i="1"/>
  <c r="Q142" i="1"/>
  <c r="P142" i="1"/>
  <c r="O142" i="1"/>
  <c r="L142" i="1"/>
  <c r="I142" i="1"/>
  <c r="H142" i="1"/>
  <c r="G142" i="1"/>
  <c r="D142" i="1"/>
  <c r="AD141" i="1"/>
  <c r="AC141" i="1"/>
  <c r="AD131" i="1"/>
  <c r="AC131" i="1"/>
  <c r="Y129" i="1"/>
  <c r="Y132" i="1" s="1"/>
  <c r="I129" i="1"/>
  <c r="I132" i="1" s="1"/>
  <c r="U129" i="1"/>
  <c r="U132" i="1" s="1"/>
  <c r="Q129" i="1"/>
  <c r="Q132" i="1" s="1"/>
  <c r="M129" i="1"/>
  <c r="M132" i="1" s="1"/>
  <c r="E129" i="1"/>
  <c r="E132" i="1" s="1"/>
  <c r="AD127" i="1"/>
  <c r="Z129" i="1"/>
  <c r="Z132" i="1" s="1"/>
  <c r="V129" i="1"/>
  <c r="V132" i="1" s="1"/>
  <c r="R129" i="1"/>
  <c r="R132" i="1" s="1"/>
  <c r="N129" i="1"/>
  <c r="N132" i="1" s="1"/>
  <c r="J129" i="1"/>
  <c r="J132" i="1" s="1"/>
  <c r="F129" i="1"/>
  <c r="F132" i="1" s="1"/>
  <c r="AC126" i="1"/>
  <c r="X129" i="1"/>
  <c r="X132" i="1" s="1"/>
  <c r="T129" i="1"/>
  <c r="T132" i="1" s="1"/>
  <c r="P129" i="1"/>
  <c r="P132" i="1" s="1"/>
  <c r="L129" i="1"/>
  <c r="L132" i="1" s="1"/>
  <c r="H129" i="1"/>
  <c r="H132" i="1" s="1"/>
  <c r="D129" i="1"/>
  <c r="D132" i="1" s="1"/>
  <c r="AD125" i="1"/>
  <c r="AC125" i="1"/>
  <c r="AD120" i="1"/>
  <c r="AC120" i="1"/>
  <c r="AD113" i="1"/>
  <c r="AC113" i="1"/>
  <c r="I113" i="1"/>
  <c r="AD111" i="1"/>
  <c r="AC111" i="1"/>
  <c r="J113" i="1"/>
  <c r="F113" i="1"/>
  <c r="H113" i="1"/>
  <c r="E113" i="1"/>
  <c r="D113" i="1"/>
  <c r="AD109" i="1"/>
  <c r="AC109" i="1"/>
  <c r="AA105" i="1"/>
  <c r="Y105" i="1"/>
  <c r="U105" i="1"/>
  <c r="S105" i="1"/>
  <c r="Q105" i="1"/>
  <c r="M105" i="1"/>
  <c r="K105" i="1"/>
  <c r="I105" i="1"/>
  <c r="E105" i="1"/>
  <c r="AD103" i="1"/>
  <c r="AC103" i="1"/>
  <c r="T105" i="1"/>
  <c r="P105" i="1"/>
  <c r="L105" i="1"/>
  <c r="H105" i="1"/>
  <c r="D105" i="1"/>
  <c r="X105" i="1"/>
  <c r="AD99" i="1"/>
  <c r="AC99" i="1"/>
  <c r="Z105" i="1"/>
  <c r="W105" i="1"/>
  <c r="AD105" i="1" s="1"/>
  <c r="V105" i="1"/>
  <c r="R105" i="1"/>
  <c r="O105" i="1"/>
  <c r="N105" i="1"/>
  <c r="J105" i="1"/>
  <c r="G105" i="1"/>
  <c r="F105" i="1"/>
  <c r="AD98" i="1"/>
  <c r="AC98" i="1"/>
  <c r="AD92" i="1"/>
  <c r="AC92" i="1"/>
  <c r="AD90" i="1"/>
  <c r="AC90" i="1"/>
  <c r="AD88" i="1"/>
  <c r="AC88" i="1"/>
  <c r="W89" i="1"/>
  <c r="S89" i="1"/>
  <c r="O89" i="1"/>
  <c r="G89" i="1"/>
  <c r="AD86" i="1"/>
  <c r="AC86" i="1"/>
  <c r="K89" i="1"/>
  <c r="AD85" i="1"/>
  <c r="U89" i="1"/>
  <c r="M89" i="1"/>
  <c r="E89" i="1"/>
  <c r="AD84" i="1"/>
  <c r="Z89" i="1"/>
  <c r="X89" i="1"/>
  <c r="V89" i="1"/>
  <c r="T89" i="1"/>
  <c r="R89" i="1"/>
  <c r="P89" i="1"/>
  <c r="N89" i="1"/>
  <c r="L89" i="1"/>
  <c r="J89" i="1"/>
  <c r="H89" i="1"/>
  <c r="F89" i="1"/>
  <c r="D89" i="1"/>
  <c r="AD83" i="1"/>
  <c r="AC83" i="1"/>
  <c r="D83" i="1"/>
  <c r="AD77" i="1"/>
  <c r="AC77" i="1"/>
  <c r="AD76" i="1"/>
  <c r="AC76" i="1"/>
  <c r="AC75" i="1"/>
  <c r="AD75" i="1"/>
  <c r="AD74" i="1"/>
  <c r="AC74" i="1"/>
  <c r="AD72" i="1"/>
  <c r="AC72" i="1"/>
  <c r="AD71" i="1"/>
  <c r="AC71" i="1"/>
  <c r="AD70" i="1"/>
  <c r="AC70" i="1"/>
  <c r="AD69" i="1"/>
  <c r="AC69" i="1"/>
  <c r="AD68" i="1"/>
  <c r="AC68" i="1"/>
  <c r="AC67" i="1"/>
  <c r="AD66" i="1"/>
  <c r="AC66" i="1"/>
  <c r="AD65" i="1"/>
  <c r="X63" i="1"/>
  <c r="W63" i="1"/>
  <c r="S63" i="1"/>
  <c r="K63" i="1"/>
  <c r="H63" i="1"/>
  <c r="G63" i="1"/>
  <c r="AD64" i="1"/>
  <c r="AC64" i="1"/>
  <c r="Y63" i="1"/>
  <c r="U63" i="1"/>
  <c r="Q63" i="1"/>
  <c r="N63" i="1"/>
  <c r="M63" i="1"/>
  <c r="I63" i="1"/>
  <c r="E63" i="1"/>
  <c r="Z63" i="1"/>
  <c r="V63" i="1"/>
  <c r="T63" i="1"/>
  <c r="R63" i="1"/>
  <c r="P63" i="1"/>
  <c r="O63" i="1"/>
  <c r="L63" i="1"/>
  <c r="J63" i="1"/>
  <c r="F63" i="1"/>
  <c r="D63" i="1"/>
  <c r="AD62" i="1"/>
  <c r="AC62" i="1"/>
  <c r="V73" i="1"/>
  <c r="R73" i="1"/>
  <c r="N73" i="1"/>
  <c r="J73" i="1"/>
  <c r="F73" i="1"/>
  <c r="AC61" i="1"/>
  <c r="Y73" i="1"/>
  <c r="X73" i="1"/>
  <c r="W73" i="1"/>
  <c r="U73" i="1"/>
  <c r="T73" i="1"/>
  <c r="S73" i="1"/>
  <c r="Q73" i="1"/>
  <c r="P73" i="1"/>
  <c r="O73" i="1"/>
  <c r="M73" i="1"/>
  <c r="L73" i="1"/>
  <c r="K73" i="1"/>
  <c r="I73" i="1"/>
  <c r="H73" i="1"/>
  <c r="G73" i="1"/>
  <c r="E73" i="1"/>
  <c r="D73" i="1"/>
  <c r="AD60" i="1"/>
  <c r="AC60" i="1"/>
  <c r="W57" i="1"/>
  <c r="AD56" i="1"/>
  <c r="AC56" i="1"/>
  <c r="AD55" i="1"/>
  <c r="AC55" i="1"/>
  <c r="Y54" i="1"/>
  <c r="X54" i="1"/>
  <c r="U54" i="1"/>
  <c r="T54" i="1"/>
  <c r="Q54" i="1"/>
  <c r="P54" i="1"/>
  <c r="M54" i="1"/>
  <c r="L54" i="1"/>
  <c r="I54" i="1"/>
  <c r="H54" i="1"/>
  <c r="E54" i="1"/>
  <c r="D54" i="1"/>
  <c r="AA54" i="1"/>
  <c r="AD54" i="1" s="1"/>
  <c r="Z54" i="1"/>
  <c r="AC54" i="1" s="1"/>
  <c r="W54" i="1"/>
  <c r="V54" i="1"/>
  <c r="S54" i="1"/>
  <c r="R54" i="1"/>
  <c r="O54" i="1"/>
  <c r="N54" i="1"/>
  <c r="K54" i="1"/>
  <c r="J54" i="1"/>
  <c r="G54" i="1"/>
  <c r="F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X46" i="1"/>
  <c r="T46" i="1"/>
  <c r="P46" i="1"/>
  <c r="L46" i="1"/>
  <c r="H46" i="1"/>
  <c r="D46" i="1"/>
  <c r="AA46" i="1"/>
  <c r="AD46" i="1" s="1"/>
  <c r="Z46" i="1"/>
  <c r="AC46" i="1" s="1"/>
  <c r="Y46" i="1"/>
  <c r="W46" i="1"/>
  <c r="V46" i="1"/>
  <c r="U46" i="1"/>
  <c r="S46" i="1"/>
  <c r="R46" i="1"/>
  <c r="Q46" i="1"/>
  <c r="O46" i="1"/>
  <c r="N46" i="1"/>
  <c r="M46" i="1"/>
  <c r="K46" i="1"/>
  <c r="J46" i="1"/>
  <c r="I46" i="1"/>
  <c r="G46" i="1"/>
  <c r="F46" i="1"/>
  <c r="E46" i="1"/>
  <c r="AD45" i="1"/>
  <c r="AC45" i="1"/>
  <c r="AD44" i="1"/>
  <c r="AC44" i="1"/>
  <c r="AD43" i="1"/>
  <c r="AC43" i="1"/>
  <c r="X42" i="1"/>
  <c r="X57" i="1" s="1"/>
  <c r="T42" i="1"/>
  <c r="T57" i="1" s="1"/>
  <c r="P42" i="1"/>
  <c r="P57" i="1" s="1"/>
  <c r="L42" i="1"/>
  <c r="L57" i="1" s="1"/>
  <c r="H42" i="1"/>
  <c r="H57" i="1" s="1"/>
  <c r="D42" i="1"/>
  <c r="D57" i="1" s="1"/>
  <c r="AA42" i="1"/>
  <c r="AA57" i="1" s="1"/>
  <c r="Z42" i="1"/>
  <c r="Z57" i="1" s="1"/>
  <c r="Y42" i="1"/>
  <c r="W42" i="1"/>
  <c r="V42" i="1"/>
  <c r="V57" i="1" s="1"/>
  <c r="U42" i="1"/>
  <c r="S42" i="1"/>
  <c r="S57" i="1" s="1"/>
  <c r="R42" i="1"/>
  <c r="R57" i="1" s="1"/>
  <c r="Q42" i="1"/>
  <c r="O42" i="1"/>
  <c r="O57" i="1" s="1"/>
  <c r="N42" i="1"/>
  <c r="N57" i="1" s="1"/>
  <c r="M42" i="1"/>
  <c r="K42" i="1"/>
  <c r="K57" i="1" s="1"/>
  <c r="J42" i="1"/>
  <c r="J57" i="1" s="1"/>
  <c r="I42" i="1"/>
  <c r="I57" i="1" s="1"/>
  <c r="G42" i="1"/>
  <c r="G57" i="1" s="1"/>
  <c r="F42" i="1"/>
  <c r="F57" i="1" s="1"/>
  <c r="E42" i="1"/>
  <c r="E57" i="1" s="1"/>
  <c r="AD41" i="1"/>
  <c r="AC41" i="1"/>
  <c r="D41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2" i="1"/>
  <c r="AC22" i="1"/>
  <c r="AD21" i="1"/>
  <c r="AC21" i="1"/>
  <c r="AD20" i="1"/>
  <c r="AC20" i="1"/>
  <c r="AD18" i="1"/>
  <c r="AC18" i="1"/>
  <c r="AD17" i="1"/>
  <c r="AC17" i="1"/>
  <c r="AD16" i="1"/>
  <c r="AC16" i="1"/>
  <c r="AD15" i="1"/>
  <c r="AC15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D13" i="1"/>
  <c r="AC13" i="1"/>
  <c r="AD12" i="1"/>
  <c r="AC12" i="1"/>
  <c r="AD11" i="1"/>
  <c r="AC11" i="1"/>
  <c r="D10" i="1"/>
  <c r="D60" i="1" s="1"/>
  <c r="F3" i="1"/>
  <c r="E3" i="1"/>
  <c r="E10" i="1" s="1"/>
  <c r="G3" i="1" l="1"/>
  <c r="F10" i="1"/>
  <c r="AD19" i="1"/>
  <c r="AC19" i="1"/>
  <c r="E163" i="1"/>
  <c r="E109" i="1"/>
  <c r="E141" i="1"/>
  <c r="E120" i="1"/>
  <c r="E83" i="1"/>
  <c r="E98" i="1"/>
  <c r="E60" i="1"/>
  <c r="E41" i="1"/>
  <c r="E175" i="1"/>
  <c r="E153" i="1"/>
  <c r="E125" i="1"/>
  <c r="AD57" i="1"/>
  <c r="AC57" i="1"/>
  <c r="AC91" i="1"/>
  <c r="AD91" i="1"/>
  <c r="AC112" i="1"/>
  <c r="AD112" i="1"/>
  <c r="M57" i="1"/>
  <c r="Q57" i="1"/>
  <c r="U57" i="1"/>
  <c r="Y57" i="1"/>
  <c r="AD42" i="1"/>
  <c r="AD67" i="1"/>
  <c r="I89" i="1"/>
  <c r="Q89" i="1"/>
  <c r="Y89" i="1"/>
  <c r="AA89" i="1"/>
  <c r="G113" i="1"/>
  <c r="K113" i="1"/>
  <c r="AC110" i="1"/>
  <c r="AD110" i="1"/>
  <c r="AC121" i="1"/>
  <c r="AD121" i="1"/>
  <c r="G129" i="1"/>
  <c r="G132" i="1" s="1"/>
  <c r="K129" i="1"/>
  <c r="K132" i="1" s="1"/>
  <c r="O129" i="1"/>
  <c r="O132" i="1" s="1"/>
  <c r="S129" i="1"/>
  <c r="S132" i="1" s="1"/>
  <c r="W129" i="1"/>
  <c r="W132" i="1" s="1"/>
  <c r="AA129" i="1"/>
  <c r="E160" i="1"/>
  <c r="M160" i="1"/>
  <c r="U160" i="1"/>
  <c r="AC159" i="1"/>
  <c r="AD159" i="1"/>
  <c r="Z73" i="1"/>
  <c r="AC87" i="1"/>
  <c r="AD87" i="1"/>
  <c r="AA63" i="1"/>
  <c r="AC65" i="1"/>
  <c r="AC93" i="1"/>
  <c r="AD93" i="1"/>
  <c r="AC104" i="1"/>
  <c r="AD104" i="1"/>
  <c r="AC128" i="1"/>
  <c r="AD128" i="1"/>
  <c r="AC155" i="1"/>
  <c r="AD155" i="1"/>
  <c r="W172" i="1"/>
  <c r="AD61" i="1"/>
  <c r="AA73" i="1"/>
  <c r="D175" i="1"/>
  <c r="D163" i="1"/>
  <c r="D153" i="1"/>
  <c r="D141" i="1"/>
  <c r="D125" i="1"/>
  <c r="D120" i="1"/>
  <c r="D98" i="1"/>
  <c r="D109" i="1"/>
  <c r="AC42" i="1"/>
  <c r="AC84" i="1"/>
  <c r="AC100" i="1"/>
  <c r="AD100" i="1"/>
  <c r="AC145" i="1"/>
  <c r="AD145" i="1"/>
  <c r="AC170" i="1"/>
  <c r="AD170" i="1"/>
  <c r="AC105" i="1"/>
  <c r="AC130" i="1"/>
  <c r="AD130" i="1"/>
  <c r="AC143" i="1"/>
  <c r="AA142" i="1"/>
  <c r="AD143" i="1"/>
  <c r="AC157" i="1"/>
  <c r="AD157" i="1"/>
  <c r="K172" i="1"/>
  <c r="S172" i="1"/>
  <c r="AC85" i="1"/>
  <c r="AC148" i="1"/>
  <c r="AD148" i="1"/>
  <c r="G160" i="1"/>
  <c r="K160" i="1"/>
  <c r="O160" i="1"/>
  <c r="S160" i="1"/>
  <c r="W160" i="1"/>
  <c r="E172" i="1"/>
  <c r="I172" i="1"/>
  <c r="M172" i="1"/>
  <c r="Q172" i="1"/>
  <c r="U172" i="1"/>
  <c r="Y172" i="1"/>
  <c r="AC166" i="1"/>
  <c r="AD166" i="1"/>
  <c r="AD126" i="1"/>
  <c r="AC127" i="1"/>
  <c r="AA160" i="1"/>
  <c r="AD168" i="1"/>
  <c r="AC181" i="1"/>
  <c r="AD181" i="1"/>
  <c r="AD167" i="1"/>
  <c r="AD171" i="1"/>
  <c r="AA172" i="1"/>
  <c r="AC177" i="1"/>
  <c r="AD177" i="1"/>
  <c r="AA176" i="1"/>
  <c r="AC179" i="1"/>
  <c r="AD179" i="1"/>
  <c r="C9" i="2"/>
  <c r="AD73" i="1" l="1"/>
  <c r="AC73" i="1"/>
  <c r="AD63" i="1"/>
  <c r="AC63" i="1"/>
  <c r="AC172" i="1"/>
  <c r="AD172" i="1"/>
  <c r="AC129" i="1"/>
  <c r="AD129" i="1"/>
  <c r="AA132" i="1"/>
  <c r="AC89" i="1"/>
  <c r="AD89" i="1"/>
  <c r="AC176" i="1"/>
  <c r="AD176" i="1"/>
  <c r="F141" i="1"/>
  <c r="F175" i="1"/>
  <c r="F163" i="1"/>
  <c r="F153" i="1"/>
  <c r="F109" i="1"/>
  <c r="F125" i="1"/>
  <c r="F120" i="1"/>
  <c r="F98" i="1"/>
  <c r="F41" i="1"/>
  <c r="F83" i="1"/>
  <c r="F60" i="1"/>
  <c r="AC160" i="1"/>
  <c r="AD160" i="1"/>
  <c r="AC142" i="1"/>
  <c r="AD142" i="1"/>
  <c r="G10" i="1"/>
  <c r="H3" i="1"/>
  <c r="H10" i="1" l="1"/>
  <c r="I3" i="1"/>
  <c r="G175" i="1"/>
  <c r="G153" i="1"/>
  <c r="G141" i="1"/>
  <c r="G98" i="1"/>
  <c r="G83" i="1"/>
  <c r="G60" i="1"/>
  <c r="G125" i="1"/>
  <c r="G120" i="1"/>
  <c r="G109" i="1"/>
  <c r="G163" i="1"/>
  <c r="G41" i="1"/>
  <c r="AC132" i="1"/>
  <c r="AD132" i="1"/>
  <c r="I10" i="1" l="1"/>
  <c r="J3" i="1"/>
  <c r="H175" i="1"/>
  <c r="H163" i="1"/>
  <c r="H153" i="1"/>
  <c r="H141" i="1"/>
  <c r="H125" i="1"/>
  <c r="H120" i="1"/>
  <c r="H98" i="1"/>
  <c r="H109" i="1"/>
  <c r="H83" i="1"/>
  <c r="H60" i="1"/>
  <c r="H41" i="1"/>
  <c r="J10" i="1" l="1"/>
  <c r="K3" i="1"/>
  <c r="I175" i="1"/>
  <c r="I163" i="1"/>
  <c r="I120" i="1"/>
  <c r="I153" i="1"/>
  <c r="I109" i="1"/>
  <c r="I83" i="1"/>
  <c r="I141" i="1"/>
  <c r="I125" i="1"/>
  <c r="I60" i="1"/>
  <c r="I41" i="1"/>
  <c r="I98" i="1"/>
  <c r="K10" i="1" l="1"/>
  <c r="L3" i="1"/>
  <c r="J141" i="1"/>
  <c r="J175" i="1"/>
  <c r="J163" i="1"/>
  <c r="J153" i="1"/>
  <c r="J109" i="1"/>
  <c r="J125" i="1"/>
  <c r="J120" i="1"/>
  <c r="J98" i="1"/>
  <c r="J60" i="1"/>
  <c r="J41" i="1"/>
  <c r="J83" i="1"/>
  <c r="L10" i="1" l="1"/>
  <c r="M3" i="1"/>
  <c r="K141" i="1"/>
  <c r="K175" i="1"/>
  <c r="K153" i="1"/>
  <c r="K163" i="1"/>
  <c r="K125" i="1"/>
  <c r="K83" i="1"/>
  <c r="K60" i="1"/>
  <c r="K98" i="1"/>
  <c r="K120" i="1"/>
  <c r="K109" i="1"/>
  <c r="K41" i="1"/>
  <c r="M10" i="1" l="1"/>
  <c r="N3" i="1"/>
  <c r="L175" i="1"/>
  <c r="L163" i="1"/>
  <c r="L153" i="1"/>
  <c r="L141" i="1"/>
  <c r="L125" i="1"/>
  <c r="L120" i="1"/>
  <c r="L98" i="1"/>
  <c r="L109" i="1"/>
  <c r="L60" i="1"/>
  <c r="L83" i="1"/>
  <c r="L41" i="1"/>
  <c r="O3" i="1" l="1"/>
  <c r="N10" i="1"/>
  <c r="M163" i="1"/>
  <c r="M141" i="1"/>
  <c r="M109" i="1"/>
  <c r="M175" i="1"/>
  <c r="M120" i="1"/>
  <c r="M83" i="1"/>
  <c r="M125" i="1"/>
  <c r="M153" i="1"/>
  <c r="M41" i="1"/>
  <c r="M98" i="1"/>
  <c r="M60" i="1"/>
  <c r="N141" i="1" l="1"/>
  <c r="N175" i="1"/>
  <c r="N163" i="1"/>
  <c r="N153" i="1"/>
  <c r="N109" i="1"/>
  <c r="N125" i="1"/>
  <c r="N120" i="1"/>
  <c r="N98" i="1"/>
  <c r="N41" i="1"/>
  <c r="N83" i="1"/>
  <c r="N60" i="1"/>
  <c r="O10" i="1"/>
  <c r="P3" i="1"/>
  <c r="P10" i="1" l="1"/>
  <c r="Q3" i="1"/>
  <c r="O175" i="1"/>
  <c r="O153" i="1"/>
  <c r="O141" i="1"/>
  <c r="O98" i="1"/>
  <c r="O83" i="1"/>
  <c r="O60" i="1"/>
  <c r="O125" i="1"/>
  <c r="O120" i="1"/>
  <c r="O109" i="1"/>
  <c r="O163" i="1"/>
  <c r="O41" i="1"/>
  <c r="Q10" i="1" l="1"/>
  <c r="R3" i="1"/>
  <c r="P175" i="1"/>
  <c r="P163" i="1"/>
  <c r="P153" i="1"/>
  <c r="P141" i="1"/>
  <c r="P125" i="1"/>
  <c r="P120" i="1"/>
  <c r="P98" i="1"/>
  <c r="P109" i="1"/>
  <c r="P83" i="1"/>
  <c r="P60" i="1"/>
  <c r="P41" i="1"/>
  <c r="R10" i="1" l="1"/>
  <c r="S3" i="1"/>
  <c r="Q175" i="1"/>
  <c r="Q163" i="1"/>
  <c r="Q153" i="1"/>
  <c r="Q120" i="1"/>
  <c r="Q109" i="1"/>
  <c r="Q83" i="1"/>
  <c r="Q141" i="1"/>
  <c r="Q98" i="1"/>
  <c r="Q41" i="1"/>
  <c r="Q125" i="1"/>
  <c r="Q60" i="1"/>
  <c r="S10" i="1" l="1"/>
  <c r="T3" i="1"/>
  <c r="R141" i="1"/>
  <c r="R175" i="1"/>
  <c r="R163" i="1"/>
  <c r="R153" i="1"/>
  <c r="R109" i="1"/>
  <c r="R125" i="1"/>
  <c r="R120" i="1"/>
  <c r="R98" i="1"/>
  <c r="R41" i="1"/>
  <c r="R83" i="1"/>
  <c r="R60" i="1"/>
  <c r="S141" i="1" l="1"/>
  <c r="S175" i="1"/>
  <c r="S153" i="1"/>
  <c r="S125" i="1"/>
  <c r="S83" i="1"/>
  <c r="S60" i="1"/>
  <c r="S163" i="1"/>
  <c r="S98" i="1"/>
  <c r="S120" i="1"/>
  <c r="S109" i="1"/>
  <c r="S41" i="1"/>
  <c r="T10" i="1"/>
  <c r="U3" i="1"/>
  <c r="V3" i="1" l="1"/>
  <c r="U10" i="1"/>
  <c r="T175" i="1"/>
  <c r="T163" i="1"/>
  <c r="T153" i="1"/>
  <c r="T141" i="1"/>
  <c r="T125" i="1"/>
  <c r="T120" i="1"/>
  <c r="T98" i="1"/>
  <c r="T109" i="1"/>
  <c r="T83" i="1"/>
  <c r="T60" i="1"/>
  <c r="T41" i="1"/>
  <c r="W3" i="1" l="1"/>
  <c r="V10" i="1"/>
  <c r="U163" i="1"/>
  <c r="U109" i="1"/>
  <c r="U141" i="1"/>
  <c r="U120" i="1"/>
  <c r="U83" i="1"/>
  <c r="U153" i="1"/>
  <c r="U98" i="1"/>
  <c r="U60" i="1"/>
  <c r="U175" i="1"/>
  <c r="U41" i="1"/>
  <c r="U125" i="1"/>
  <c r="V141" i="1" l="1"/>
  <c r="V175" i="1"/>
  <c r="V163" i="1"/>
  <c r="V153" i="1"/>
  <c r="V109" i="1"/>
  <c r="V125" i="1"/>
  <c r="V120" i="1"/>
  <c r="V98" i="1"/>
  <c r="V41" i="1"/>
  <c r="V83" i="1"/>
  <c r="V60" i="1"/>
  <c r="W10" i="1"/>
  <c r="X3" i="1"/>
  <c r="X10" i="1" l="1"/>
  <c r="Y3" i="1"/>
  <c r="W175" i="1"/>
  <c r="W153" i="1"/>
  <c r="W141" i="1"/>
  <c r="W98" i="1"/>
  <c r="W83" i="1"/>
  <c r="W60" i="1"/>
  <c r="W125" i="1"/>
  <c r="W163" i="1"/>
  <c r="W109" i="1"/>
  <c r="W41" i="1"/>
  <c r="W120" i="1"/>
  <c r="Z3" i="1" l="1"/>
  <c r="Y10" i="1"/>
  <c r="X175" i="1"/>
  <c r="X163" i="1"/>
  <c r="X153" i="1"/>
  <c r="X141" i="1"/>
  <c r="X125" i="1"/>
  <c r="X120" i="1"/>
  <c r="X98" i="1"/>
  <c r="X109" i="1"/>
  <c r="X83" i="1"/>
  <c r="X60" i="1"/>
  <c r="X41" i="1"/>
  <c r="Z10" i="1" l="1"/>
  <c r="AA3" i="1"/>
  <c r="AA10" i="1" s="1"/>
  <c r="Y175" i="1"/>
  <c r="Y125" i="1"/>
  <c r="Y163" i="1"/>
  <c r="Y120" i="1"/>
  <c r="Y153" i="1"/>
  <c r="Y109" i="1"/>
  <c r="Y83" i="1"/>
  <c r="Y60" i="1"/>
  <c r="Y41" i="1"/>
  <c r="Y141" i="1"/>
  <c r="Y98" i="1"/>
  <c r="AA141" i="1" l="1"/>
  <c r="AA175" i="1"/>
  <c r="AA153" i="1"/>
  <c r="AA125" i="1"/>
  <c r="AA163" i="1"/>
  <c r="AA83" i="1"/>
  <c r="AA60" i="1"/>
  <c r="AA98" i="1"/>
  <c r="AA120" i="1"/>
  <c r="AA109" i="1"/>
  <c r="AA41" i="1"/>
  <c r="Z141" i="1"/>
  <c r="Z175" i="1"/>
  <c r="Z163" i="1"/>
  <c r="Z153" i="1"/>
  <c r="Z109" i="1"/>
  <c r="Z120" i="1"/>
  <c r="Z98" i="1"/>
  <c r="Z60" i="1"/>
  <c r="Z41" i="1"/>
  <c r="Z125" i="1"/>
  <c r="Z83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<sst xmlns="http://schemas.openxmlformats.org/spreadsheetml/2006/main" count="179" uniqueCount="133">
  <si>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</si>
  <si>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</si>
  <si>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</si>
  <si>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</si>
  <si>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</si>
  <si>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</si>
  <si>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</si>
  <si>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</si>
  <si>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</si>
  <si>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</si>
  <si>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</si>
  <si>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</si>
  <si>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</si>
  <si>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</si>
  <si>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</si>
  <si>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</si>
  <si>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</si>
  <si>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</si>
  <si>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</si>
  <si>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</si>
  <si>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</si>
  <si>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</si>
  <si>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</si>
  <si>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</si>
  <si>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</si>
  <si>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</si>
  <si>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</si>
  <si>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</si>
  <si>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</si>
  <si>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</si>
  <si>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</si>
  <si>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</si>
  <si>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</si>
  <si>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</si>
  <si>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</si>
  <si>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</si>
  <si>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</si>
  <si>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</si>
  <si>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</si>
  <si>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</si>
  <si>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</si>
  <si>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</si>
  <si>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</si>
  <si>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</si>
  <si>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</si>
  <si>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</si>
  <si>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</si>
  <si>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</si>
  <si>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</si>
  <si>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</si>
  <si>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</si>
  <si>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</si>
  <si>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</si>
  <si>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</si>
  <si>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</si>
  <si>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</si>
  <si>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</si>
  <si>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</si>
  <si>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</si>
  <si>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</si>
  <si>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</si>
  <si>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</si>
  <si>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</si>
  <si>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</si>
  <si>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</si>
  <si>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</si>
  <si>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</si>
  <si>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</si>
  <si>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</si>
  <si>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</si>
  <si>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</si>
  <si>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</si>
  <si>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</si>
  <si>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</si>
  <si>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</si>
  <si>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</si>
  <si>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</si>
  <si>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</si>
  <si>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</si>
  <si>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</si>
  <si>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</si>
  <si>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</si>
  <si>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</si>
  <si>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</si>
  <si>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</si>
  <si>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</si>
  <si>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</si>
  <si>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</si>
  <si>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</si>
  <si>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</si>
  <si>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</si>
  <si>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</si>
  <si>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</si>
  <si>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</si>
  <si>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</si>
  <si>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</si>
  <si>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</si>
  <si>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</si>
  <si>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</si>
  <si>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</si>
  <si>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</si>
  <si>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</si>
  <si>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</si>
  <si>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</si>
  <si>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</si>
  <si>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</si>
  <si>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</si>
  <si>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</si>
  <si>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</si>
  <si>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</si>
  <si>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</si>
  <si>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</si>
  <si>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</si>
  <si>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</si>
  <si>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</si>
  <si>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</si>
  <si>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</si>
  <si>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</si>
  <si>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</si>
  <si>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</si>
  <si>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</si>
  <si>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</si>
  <si>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</si>
  <si>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</si>
  <si>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</si>
  <si>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</si>
  <si>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</si>
  <si>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</si>
  <si>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</si>
  <si>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</si>
  <si>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t>Результаты операционной деятельности ПАО "НЛМК" и основных дочерних компаний за 4 кв.  и 12 м 2017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</si>
  <si>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2017 г. и 12 мес. 2017 г.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</si>
  <si>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8 НЛМК США кроме готового проката реализует незначительные объемы товарных слябов, не включенные в общий объем продаж проката.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</si>
</sst>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5" name="Рисунок 4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6" name="Рисунок 5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7" name="Рисунок 6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4.10.11\Upr_razvitiya\OtdelAnaliza\New\&#1052;&#1072;&#1082;&#1089;&#1080;-&#1043;&#1088;&#1091;&#1087;&#1087;\&#1057;&#1074;&#1086;&#1076;%20&#1079;&#1072;&#1090;&#1088;&#1072;&#1090;\2009\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HD"/>
      <sheetName val="FACE"/>
      <sheetName val="FACE RUS"/>
      <sheetName val="C"/>
      <sheetName val="ОР"/>
      <sheetName val="Мощности"/>
      <sheetName val="TU"/>
      <sheetName val="Лист1"/>
      <sheetName val="Capacities"/>
      <sheetName val="TECHRUS"/>
      <sheetName val="Ex-&gt;"/>
      <sheetName val="ПРОВЕРКА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6">
        <row r="5">
          <cell r="C5" t="str">
            <v>Q3</v>
          </cell>
          <cell r="D5">
            <v>2016</v>
          </cell>
        </row>
      </sheetData>
      <sheetData sheetId="7"/>
      <sheetData sheetId="8"/>
      <sheetData sheetId="9"/>
      <sheetData sheetId="10"/>
      <sheetData sheetId="11">
        <row r="11">
          <cell r="D11">
            <v>3.6347783773730002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</sheetNames>
    <sheetDataSet>
      <sheetData sheetId="0"/>
      <sheetData sheetId="1"/>
      <sheetData sheetId="2"/>
      <sheetData sheetId="3"/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12">
          <cell r="BE12">
            <v>0</v>
          </cell>
        </row>
      </sheetData>
      <sheetData sheetId="7">
        <row r="12">
          <cell r="AU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J196"/>
  <sheetViews>
    <sheetView showGridLines="0" tabSelected="1" topLeftCell="A2" zoomScaleNormal="100" workbookViewId="0">
      <selection activeCell="S14" sqref="S14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26" width="10" style="4" customWidth="1"/>
    <col min="27" max="27" width="10" style="1" customWidth="1"/>
    <col min="28" max="28" width="1.7109375" style="5" customWidth="1"/>
    <col min="29" max="30" width="9.42578125" style="6" customWidth="1"/>
    <col min="31" max="31" width="1.7109375" style="1" customWidth="1"/>
    <col min="32" max="34" width="9.140625" style="1" customWidth="1"/>
    <col min="35" max="35" width="1.7109375" style="1" customWidth="1"/>
    <col min="36" max="36" width="0" style="1" hidden="1" customWidth="1"/>
    <col min="37" max="16384" width="9.140625" style="1" hidden="1"/>
  </cols>
  <sheetData>
    <row r="1" spans="1:33" ht="5.0999999999999996" customHeight="1" x14ac:dyDescent="0.25"/>
    <row r="2" spans="1:33" x14ac:dyDescent="0.25">
      <c r="B2" s="7"/>
    </row>
    <row r="3" spans="1:33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U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>EOMONTH(U3,3)</f>
        <v>42643</v>
      </c>
      <c r="W3" s="8">
        <f>EOMONTH(V3,3)</f>
        <v>42735</v>
      </c>
      <c r="X3" s="8">
        <f>EOMONTH(W3,3)</f>
        <v>42825</v>
      </c>
      <c r="Y3" s="8">
        <f>EOMONTH(X3,3)</f>
        <v>42916</v>
      </c>
      <c r="Z3" s="8">
        <f>EOMONTH(Y3,3)</f>
        <v>43008</v>
      </c>
      <c r="AA3" s="8">
        <f>EOMONTH(Z3,3)</f>
        <v>43100</v>
      </c>
      <c r="AB3" s="8"/>
      <c r="AC3" s="167"/>
      <c r="AD3" s="167"/>
    </row>
    <row r="4" spans="1:33" ht="17.25" x14ac:dyDescent="0.25">
      <c r="B4" s="9" t="s">
        <v>130</v>
      </c>
      <c r="J4" s="10"/>
    </row>
    <row r="5" spans="1:33" ht="5.0999999999999996" customHeight="1" x14ac:dyDescent="0.25">
      <c r="B5" s="9"/>
    </row>
    <row r="6" spans="1:33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4"/>
      <c r="AF6" s="4"/>
    </row>
    <row r="7" spans="1:33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9"/>
      <c r="AD7" s="19"/>
    </row>
    <row r="8" spans="1:33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23"/>
      <c r="AD8" s="23"/>
    </row>
    <row r="9" spans="1:33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3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AA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6" t="str">
        <f t="shared" si="1"/>
        <v>3кв 2017</v>
      </c>
      <c r="AA10" s="27" t="str">
        <f t="shared" si="1"/>
        <v>4кв 2017</v>
      </c>
      <c r="AB10" s="28"/>
      <c r="AC10" s="29" t="s">
        <v>3</v>
      </c>
      <c r="AD10" s="29" t="s">
        <v>4</v>
      </c>
    </row>
    <row r="11" spans="1:33" x14ac:dyDescent="0.25">
      <c r="B11" s="30" t="s">
        <v>126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2">
        <v>4.0824245046315992</v>
      </c>
      <c r="Z11" s="32">
        <v>4.3629029622473006</v>
      </c>
      <c r="AA11" s="33">
        <v>4.2529602491116005</v>
      </c>
      <c r="AB11" s="34"/>
      <c r="AC11" s="35">
        <f ca="1">OFFSET(AB11,0,-1)/OFFSET(AB11,0,-2)-1</f>
        <v>-2.5199440392565942E-2</v>
      </c>
      <c r="AD11" s="35">
        <f ca="1">OFFSET(AB11,0,-1)/OFFSET(AB11,0,-5)-1</f>
        <v>1.9458611155635408E-2</v>
      </c>
    </row>
    <row r="12" spans="1:33" x14ac:dyDescent="0.25">
      <c r="B12" s="30" t="s">
        <v>125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2">
        <v>4.144313632631599</v>
      </c>
      <c r="Z12" s="32">
        <v>4.4058241822473008</v>
      </c>
      <c r="AA12" s="33">
        <v>4.3153621391116008</v>
      </c>
      <c r="AB12" s="34"/>
      <c r="AC12" s="35">
        <f ca="1">OFFSET(AB12,0,-1)/OFFSET(AB12,0,-2)-1</f>
        <v>-2.0532377006827751E-2</v>
      </c>
      <c r="AD12" s="35">
        <f ca="1">OFFSET(AB12,0,-1)/OFFSET(AB12,0,-5)-1</f>
        <v>2.1857675349872707E-2</v>
      </c>
    </row>
    <row r="13" spans="1:33" ht="15" customHeight="1" x14ac:dyDescent="0.25">
      <c r="B13" s="30" t="s">
        <v>127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0.9293086933215291</v>
      </c>
      <c r="U13" s="37">
        <v>0.9775439934901925</v>
      </c>
      <c r="V13" s="37">
        <v>0.95864249415936698</v>
      </c>
      <c r="W13" s="37">
        <v>0.94937978397599843</v>
      </c>
      <c r="X13" s="37">
        <v>0.96035831841679442</v>
      </c>
      <c r="Y13" s="37">
        <v>0.98124558288325847</v>
      </c>
      <c r="Z13" s="37">
        <v>1.0022169678084138</v>
      </c>
      <c r="AA13" s="38">
        <v>0.99127257668538937</v>
      </c>
      <c r="AB13" s="39"/>
      <c r="AC13" s="40">
        <f ca="1">(OFFSET(AB13,0,-1)-OFFSET(AB13,0,-2))*100</f>
        <v>-1.0944391123024477</v>
      </c>
      <c r="AD13" s="40">
        <f ca="1">(OFFSET(AB13,0,-1)-OFFSET(AB13,0,-5))*100</f>
        <v>4.1892792709390942</v>
      </c>
      <c r="AG13" s="41"/>
    </row>
    <row r="14" spans="1:33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4"/>
      <c r="AC14" s="43"/>
      <c r="AD14" s="44"/>
    </row>
    <row r="15" spans="1:33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2">
        <v>1.2565200017579505</v>
      </c>
      <c r="Z15" s="32">
        <v>1.4606455613706011</v>
      </c>
      <c r="AA15" s="33">
        <v>1.7568554611203571</v>
      </c>
      <c r="AB15" s="34"/>
      <c r="AC15" s="35">
        <f ca="1">OFFSET(AB15,0,-1)/OFFSET(AB15,0,-2)-1</f>
        <v>0.20279382458247208</v>
      </c>
      <c r="AD15" s="35">
        <f ca="1">OFFSET(AB15,0,-1)/OFFSET(AB15,0,-5)-1</f>
        <v>0.29928821870440125</v>
      </c>
    </row>
    <row r="16" spans="1:33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2.4381517732964495</v>
      </c>
      <c r="Y16" s="32">
        <v>2.9386628821859992</v>
      </c>
      <c r="Z16" s="32">
        <v>2.7793180710671499</v>
      </c>
      <c r="AA16" s="33">
        <v>2.6053570339726497</v>
      </c>
      <c r="AB16" s="34"/>
      <c r="AC16" s="35">
        <f ca="1">OFFSET(AB16,0,-1)/OFFSET(AB16,0,-2)-1</f>
        <v>-6.2591266147420832E-2</v>
      </c>
      <c r="AD16" s="35">
        <f ca="1">OFFSET(AB16,0,-1)/OFFSET(AB16,0,-5)-1</f>
        <v>0.14118913074921169</v>
      </c>
    </row>
    <row r="17" spans="2:31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2.0249581112964492</v>
      </c>
      <c r="Y17" s="32">
        <v>2.2290965811859991</v>
      </c>
      <c r="Z17" s="32">
        <v>2.1907525487721498</v>
      </c>
      <c r="AA17" s="33">
        <v>2.0399670779726495</v>
      </c>
      <c r="AB17" s="34"/>
      <c r="AC17" s="35">
        <f ca="1">OFFSET(AB17,0,-1)/OFFSET(AB17,0,-2)-1</f>
        <v>-6.882816175839257E-2</v>
      </c>
      <c r="AD17" s="35">
        <f ca="1">OFFSET(AB17,0,-1)/OFFSET(AB17,0,-5)-1</f>
        <v>0.16840261667768153</v>
      </c>
    </row>
    <row r="18" spans="2:31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2">
        <v>0.70956630100000018</v>
      </c>
      <c r="Z18" s="32">
        <v>0.58856552229500025</v>
      </c>
      <c r="AA18" s="33">
        <v>0.56538995600000019</v>
      </c>
      <c r="AB18" s="34"/>
      <c r="AC18" s="35">
        <f ca="1">OFFSET(AB18,0,-1)/OFFSET(AB18,0,-2)-1</f>
        <v>-3.9376357290911823E-2</v>
      </c>
      <c r="AD18" s="35">
        <f ca="1">OFFSET(AB18,0,-1)/OFFSET(AB18,0,-5)-1</f>
        <v>5.2722285225933918E-2</v>
      </c>
    </row>
    <row r="19" spans="2:31" x14ac:dyDescent="0.25">
      <c r="B19" s="42" t="s">
        <v>10</v>
      </c>
      <c r="C19" s="47"/>
      <c r="D19" s="48">
        <f>SUM(D15:D16)</f>
        <v>3.8722312196847213</v>
      </c>
      <c r="E19" s="48">
        <f t="shared" ref="E19:AA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49">
        <f t="shared" si="2"/>
        <v>4.2399636324377514</v>
      </c>
      <c r="AA19" s="50">
        <f t="shared" si="2"/>
        <v>4.362212495093007</v>
      </c>
      <c r="AB19" s="51"/>
      <c r="AC19" s="52">
        <f ca="1">OFFSET(AB19,0,-1)/OFFSET(AB19,0,-2)-1</f>
        <v>2.8832526232063227E-2</v>
      </c>
      <c r="AD19" s="52">
        <f ca="1">OFFSET(AB19,0,-1)/OFFSET(AB19,0,-5)-1</f>
        <v>0.19999668614597677</v>
      </c>
      <c r="AE19" s="53"/>
    </row>
    <row r="20" spans="2:31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0.61</v>
      </c>
      <c r="T20" s="55">
        <v>0.62</v>
      </c>
      <c r="U20" s="55">
        <v>0.65</v>
      </c>
      <c r="V20" s="55">
        <v>0.64</v>
      </c>
      <c r="W20" s="55">
        <v>0.64</v>
      </c>
      <c r="X20" s="55">
        <v>0.62</v>
      </c>
      <c r="Y20" s="55">
        <v>0.64</v>
      </c>
      <c r="Z20" s="55">
        <v>0.67</v>
      </c>
      <c r="AA20" s="38">
        <v>0.64</v>
      </c>
      <c r="AB20" s="56"/>
      <c r="AC20" s="40">
        <f ca="1">(OFFSET(AB20,0,-1)-OFFSET(AB20,0,-2))*100</f>
        <v>-3.0000000000000027</v>
      </c>
      <c r="AD20" s="40">
        <f ca="1">(OFFSET(AB20,0,-1)-OFFSET(AB20,0,-5))*100</f>
        <v>0</v>
      </c>
    </row>
    <row r="21" spans="2:31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0.39</v>
      </c>
      <c r="T21" s="55">
        <v>0.38</v>
      </c>
      <c r="U21" s="55">
        <v>0.35</v>
      </c>
      <c r="V21" s="55">
        <v>0.36</v>
      </c>
      <c r="W21" s="55">
        <v>0.36</v>
      </c>
      <c r="X21" s="55">
        <v>0.38</v>
      </c>
      <c r="Y21" s="55">
        <v>0.36</v>
      </c>
      <c r="Z21" s="55">
        <v>0.32999999999999996</v>
      </c>
      <c r="AA21" s="38">
        <v>0.36</v>
      </c>
      <c r="AB21" s="58"/>
      <c r="AC21" s="40">
        <f ca="1">(OFFSET(AB21,0,-1)-OFFSET(AB21,0,-2))*100</f>
        <v>3.0000000000000027</v>
      </c>
      <c r="AD21" s="40">
        <f ca="1">(OFFSET(AB21,0,-1)-OFFSET(AB21,0,-5))*100</f>
        <v>0</v>
      </c>
    </row>
    <row r="22" spans="2:31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2">
        <v>1.2696489999999998</v>
      </c>
      <c r="Z22" s="32">
        <v>0.95802938999999998</v>
      </c>
      <c r="AA22" s="33">
        <v>0.80678092000000001</v>
      </c>
      <c r="AB22" s="34"/>
      <c r="AC22" s="35">
        <f ca="1">OFFSET(AB22,0,-1)/OFFSET(AB22,0,-2)-1</f>
        <v>-0.15787456165619296</v>
      </c>
      <c r="AD22" s="35">
        <f ca="1">OFFSET(AB22,0,-1)/OFFSET(AB22,0,-5)-1</f>
        <v>-0.11870983934141721</v>
      </c>
    </row>
    <row r="23" spans="2:31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34"/>
      <c r="AC23" s="43"/>
      <c r="AD23" s="43"/>
    </row>
    <row r="24" spans="2:31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3.0691481139999985</v>
      </c>
      <c r="Y24" s="31">
        <v>3.3280728139999995</v>
      </c>
      <c r="Z24" s="31">
        <v>3.4245294090000002</v>
      </c>
      <c r="AA24" s="33">
        <v>3.2313277570000052</v>
      </c>
      <c r="AB24" s="34"/>
      <c r="AC24" s="35">
        <f t="shared" ref="AC24:AC29" ca="1" si="3">OFFSET(AB24,0,-1)/OFFSET(AB24,0,-2)-1</f>
        <v>-5.6416993088814538E-2</v>
      </c>
      <c r="AD24" s="35">
        <f t="shared" ref="AD24:AD29" ca="1" si="4">OFFSET(AB24,0,-1)/OFFSET(AB24,0,-5)-1</f>
        <v>0.11584720089252443</v>
      </c>
    </row>
    <row r="25" spans="2:31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1">
        <v>0.93519664700000038</v>
      </c>
      <c r="Z25" s="31">
        <v>0.73658529229500047</v>
      </c>
      <c r="AA25" s="33">
        <v>0.81758036400000111</v>
      </c>
      <c r="AB25" s="34"/>
      <c r="AC25" s="35">
        <f t="shared" ca="1" si="3"/>
        <v>0.10996020766670744</v>
      </c>
      <c r="AD25" s="35">
        <f t="shared" ca="1" si="4"/>
        <v>0.20560677060368415</v>
      </c>
    </row>
    <row r="26" spans="2:31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1">
        <v>4.3920553400000006</v>
      </c>
      <c r="Z26" s="31">
        <v>4.3869412900000002</v>
      </c>
      <c r="AA26" s="33">
        <v>4.230504357</v>
      </c>
      <c r="AB26" s="34"/>
      <c r="AC26" s="35">
        <f t="shared" ca="1" si="3"/>
        <v>-3.5659682375188573E-2</v>
      </c>
      <c r="AD26" s="35">
        <f t="shared" ca="1" si="4"/>
        <v>-2.6379214353390301E-2</v>
      </c>
    </row>
    <row r="27" spans="2:31" x14ac:dyDescent="0.25">
      <c r="B27" s="45" t="s">
        <v>128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1">
        <v>0.55891547194394997</v>
      </c>
      <c r="Z27" s="31">
        <v>0.56848670914275001</v>
      </c>
      <c r="AA27" s="33">
        <v>0.55006055709299995</v>
      </c>
      <c r="AB27" s="34"/>
      <c r="AC27" s="35">
        <f t="shared" ca="1" si="3"/>
        <v>-3.2412634725508038E-2</v>
      </c>
      <c r="AD27" s="35">
        <f t="shared" ca="1" si="4"/>
        <v>0.30617716935598227</v>
      </c>
    </row>
    <row r="28" spans="2:31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1">
        <v>0.1122241009999999</v>
      </c>
      <c r="Z28" s="31">
        <v>0.10680012199999998</v>
      </c>
      <c r="AA28" s="33">
        <v>0.12206252699999991</v>
      </c>
      <c r="AB28" s="34"/>
      <c r="AC28" s="35">
        <f t="shared" ca="1" si="3"/>
        <v>0.14290625061270923</v>
      </c>
      <c r="AD28" s="35">
        <f t="shared" ca="1" si="4"/>
        <v>5.2332731155677603E-3</v>
      </c>
    </row>
    <row r="29" spans="2:31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49">
        <v>0.5557528759999999</v>
      </c>
      <c r="Z29" s="49">
        <v>0.44784713900000017</v>
      </c>
      <c r="AA29" s="50">
        <v>0.51486497248255425</v>
      </c>
      <c r="AB29" s="51"/>
      <c r="AC29" s="52">
        <f t="shared" ca="1" si="3"/>
        <v>0.14964443812725592</v>
      </c>
      <c r="AD29" s="52">
        <f t="shared" ca="1" si="4"/>
        <v>-5.5021041453916508E-3</v>
      </c>
      <c r="AE29" s="53"/>
    </row>
    <row r="30" spans="2:31" ht="5.0999999999999996" customHeight="1" x14ac:dyDescent="0.25">
      <c r="B30" s="9"/>
      <c r="AA30" s="4"/>
    </row>
    <row r="31" spans="2:31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  <c r="AC31" s="61"/>
      <c r="AD31" s="61"/>
    </row>
    <row r="32" spans="2:31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3"/>
      <c r="AC32" s="61"/>
      <c r="AD32" s="61"/>
    </row>
    <row r="33" spans="1:32" x14ac:dyDescent="0.25">
      <c r="B33" s="64" t="s">
        <v>131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70"/>
      <c r="AD33" s="70"/>
    </row>
    <row r="34" spans="1:32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70"/>
      <c r="AD34" s="70"/>
    </row>
    <row r="35" spans="1:32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70"/>
      <c r="AD35" s="70"/>
    </row>
    <row r="36" spans="1:32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13"/>
      <c r="AC36" s="19"/>
      <c r="AD36" s="19"/>
    </row>
    <row r="37" spans="1:32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4"/>
      <c r="AF37" s="4"/>
    </row>
    <row r="38" spans="1:32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  <c r="AC38" s="19"/>
      <c r="AD38" s="19"/>
    </row>
    <row r="39" spans="1:32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22"/>
      <c r="AC39" s="23"/>
      <c r="AD39" s="23"/>
    </row>
    <row r="40" spans="1:32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22"/>
      <c r="AC40" s="23"/>
      <c r="AD40" s="23"/>
    </row>
    <row r="41" spans="1:32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D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6" t="str">
        <f t="shared" si="5"/>
        <v>3кв 2017</v>
      </c>
      <c r="AA41" s="27" t="str">
        <f t="shared" si="5"/>
        <v>4кв 2017</v>
      </c>
      <c r="AB41" s="28"/>
      <c r="AC41" s="29" t="str">
        <f>AC$10</f>
        <v>кв/кв</v>
      </c>
      <c r="AD41" s="29" t="str">
        <f t="shared" si="5"/>
        <v>г/г</v>
      </c>
    </row>
    <row r="42" spans="1:32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AA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49">
        <f t="shared" si="6"/>
        <v>1.4606455613706011</v>
      </c>
      <c r="AA42" s="50">
        <f t="shared" si="6"/>
        <v>1.7568554611203571</v>
      </c>
      <c r="AB42" s="51"/>
      <c r="AC42" s="52">
        <f t="shared" ref="AC42:AC57" ca="1" si="7">OFFSET(AB42,0,-1)/OFFSET(AB42,0,-2)-1</f>
        <v>0.20279382458247208</v>
      </c>
      <c r="AD42" s="52">
        <f t="shared" ref="AD42:AD57" ca="1" si="8">OFFSET(AB42,0,-1)/OFFSET(AB42,0,-5)-1</f>
        <v>0.29928821870440125</v>
      </c>
      <c r="AE42" s="53"/>
    </row>
    <row r="43" spans="1:32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2">
        <v>5.7056750000000003E-2</v>
      </c>
      <c r="Z43" s="32">
        <v>0.17628574600000002</v>
      </c>
      <c r="AA43" s="33">
        <v>0.14148295</v>
      </c>
      <c r="AB43" s="34"/>
      <c r="AC43" s="43">
        <f t="shared" ca="1" si="7"/>
        <v>-0.19742263223028833</v>
      </c>
      <c r="AD43" s="43">
        <f t="shared" ca="1" si="8"/>
        <v>2.4443853404874814</v>
      </c>
    </row>
    <row r="44" spans="1:32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2">
        <v>0.97383290575795023</v>
      </c>
      <c r="Z44" s="32">
        <v>1.136340045370601</v>
      </c>
      <c r="AA44" s="33">
        <v>1.3631821031203561</v>
      </c>
      <c r="AB44" s="34"/>
      <c r="AC44" s="43">
        <f t="shared" ca="1" si="7"/>
        <v>0.19962515505274991</v>
      </c>
      <c r="AD44" s="43">
        <f t="shared" ca="1" si="8"/>
        <v>0.16509603058137667</v>
      </c>
    </row>
    <row r="45" spans="1:32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2">
        <v>0.22563034600000015</v>
      </c>
      <c r="Z45" s="32">
        <v>0.14801977000000022</v>
      </c>
      <c r="AA45" s="33">
        <v>0.25219040800000081</v>
      </c>
      <c r="AB45" s="34"/>
      <c r="AC45" s="43">
        <f t="shared" ca="1" si="7"/>
        <v>0.7037616529197448</v>
      </c>
      <c r="AD45" s="43">
        <f t="shared" ca="1" si="8"/>
        <v>0.78764279720938823</v>
      </c>
    </row>
    <row r="46" spans="1:32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AA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49">
        <f t="shared" si="9"/>
        <v>2.1907525487721498</v>
      </c>
      <c r="AA46" s="50">
        <f t="shared" si="9"/>
        <v>2.0399670779726495</v>
      </c>
      <c r="AB46" s="51"/>
      <c r="AC46" s="52">
        <f t="shared" ca="1" si="7"/>
        <v>-6.882816175839257E-2</v>
      </c>
      <c r="AD46" s="52">
        <f t="shared" ca="1" si="8"/>
        <v>0.16840261667768153</v>
      </c>
      <c r="AE46" s="53"/>
    </row>
    <row r="47" spans="1:32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2">
        <v>0.1122241009999999</v>
      </c>
      <c r="Z47" s="32">
        <v>0.10680012199999998</v>
      </c>
      <c r="AA47" s="33">
        <v>0.12206252699999991</v>
      </c>
      <c r="AB47" s="34"/>
      <c r="AC47" s="43">
        <f t="shared" ca="1" si="7"/>
        <v>0.14290625061270923</v>
      </c>
      <c r="AD47" s="43">
        <f t="shared" ca="1" si="8"/>
        <v>5.2332731155677603E-3</v>
      </c>
    </row>
    <row r="48" spans="1:32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0.96232371807609995</v>
      </c>
      <c r="Y48" s="32">
        <v>1.0457454388626997</v>
      </c>
      <c r="Z48" s="32">
        <v>0.97934077172785017</v>
      </c>
      <c r="AA48" s="33">
        <v>0.90304448452104946</v>
      </c>
      <c r="AB48" s="34"/>
      <c r="AC48" s="43">
        <f t="shared" ca="1" si="7"/>
        <v>-7.7905760088177733E-2</v>
      </c>
      <c r="AD48" s="43">
        <f t="shared" ca="1" si="8"/>
        <v>0.2600007451465205</v>
      </c>
    </row>
    <row r="49" spans="1:34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0.46031465370824981</v>
      </c>
      <c r="Y49" s="32">
        <v>0.51500387361439981</v>
      </c>
      <c r="Z49" s="32">
        <v>0.48862809733649981</v>
      </c>
      <c r="AA49" s="33">
        <v>0.47642536596544999</v>
      </c>
      <c r="AB49" s="34"/>
      <c r="AC49" s="43">
        <f t="shared" ca="1" si="7"/>
        <v>-2.497345412096974E-2</v>
      </c>
      <c r="AD49" s="43">
        <f t="shared" ca="1" si="8"/>
        <v>0.15281371580084779</v>
      </c>
    </row>
    <row r="50" spans="1:34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0.25559495451209985</v>
      </c>
      <c r="Y50" s="32">
        <v>0.30024211670889989</v>
      </c>
      <c r="Z50" s="32">
        <v>0.35815119570779985</v>
      </c>
      <c r="AA50" s="33">
        <v>0.30239865548614997</v>
      </c>
      <c r="AB50" s="34"/>
      <c r="AC50" s="43">
        <f t="shared" ca="1" si="7"/>
        <v>-0.15566760879150043</v>
      </c>
      <c r="AD50" s="43">
        <f t="shared" ca="1" si="8"/>
        <v>0.18738107368809853</v>
      </c>
    </row>
    <row r="51" spans="1:34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7.4784224000000066E-2</v>
      </c>
      <c r="Y51" s="32">
        <v>0.10217222999999993</v>
      </c>
      <c r="Z51" s="32">
        <v>0.13258834999999999</v>
      </c>
      <c r="AA51" s="33">
        <v>9.6357779999999962E-2</v>
      </c>
      <c r="AB51" s="34"/>
      <c r="AC51" s="43">
        <f t="shared" ca="1" si="7"/>
        <v>-0.27325605907306361</v>
      </c>
      <c r="AD51" s="43">
        <f t="shared" ca="1" si="8"/>
        <v>-0.13592888068135967</v>
      </c>
    </row>
    <row r="52" spans="1:34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5.5993673000000001E-2</v>
      </c>
      <c r="Y52" s="32">
        <v>6.6469458999999995E-2</v>
      </c>
      <c r="Z52" s="32">
        <v>6.3270032000000018E-2</v>
      </c>
      <c r="AA52" s="33">
        <v>7.1710084999999993E-2</v>
      </c>
      <c r="AB52" s="34"/>
      <c r="AC52" s="43">
        <f t="shared" ca="1" si="7"/>
        <v>0.13339732466074894</v>
      </c>
      <c r="AD52" s="43">
        <f t="shared" ca="1" si="8"/>
        <v>0.33700818419196565</v>
      </c>
    </row>
    <row r="53" spans="1:34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8.1798109999999993E-2</v>
      </c>
      <c r="Y53" s="32">
        <v>8.7239362000000001E-2</v>
      </c>
      <c r="Z53" s="32">
        <v>6.1973980000000012E-2</v>
      </c>
      <c r="AA53" s="33">
        <v>6.7968180000000003E-2</v>
      </c>
      <c r="AB53" s="34"/>
      <c r="AC53" s="43">
        <f t="shared" ca="1" si="7"/>
        <v>9.6721236880380923E-2</v>
      </c>
      <c r="AD53" s="43">
        <f t="shared" ca="1" si="8"/>
        <v>-9.03270413382945E-2</v>
      </c>
    </row>
    <row r="54" spans="1:34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AA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49">
        <f t="shared" si="10"/>
        <v>0.58856552229500025</v>
      </c>
      <c r="AA54" s="50">
        <f t="shared" si="10"/>
        <v>0.56538995600000019</v>
      </c>
      <c r="AB54" s="51"/>
      <c r="AC54" s="52">
        <f t="shared" ca="1" si="7"/>
        <v>-3.9376357290911823E-2</v>
      </c>
      <c r="AD54" s="52">
        <f t="shared" ca="1" si="8"/>
        <v>5.2722285225933918E-2</v>
      </c>
      <c r="AE54" s="53"/>
    </row>
    <row r="55" spans="1:34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2">
        <v>0.63790848100000019</v>
      </c>
      <c r="Z55" s="32">
        <v>0.51363864229500034</v>
      </c>
      <c r="AA55" s="33">
        <v>0.49990659600000031</v>
      </c>
      <c r="AB55" s="34"/>
      <c r="AC55" s="43">
        <f t="shared" ca="1" si="7"/>
        <v>-2.6734838784020498E-2</v>
      </c>
      <c r="AD55" s="43">
        <f t="shared" ca="1" si="8"/>
        <v>5.8291663146130768E-2</v>
      </c>
    </row>
    <row r="56" spans="1:34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2">
        <v>7.1657819999999928E-2</v>
      </c>
      <c r="Z56" s="32">
        <v>7.492687999999989E-2</v>
      </c>
      <c r="AA56" s="33">
        <v>6.5483359999999921E-2</v>
      </c>
      <c r="AB56" s="34"/>
      <c r="AC56" s="43">
        <f t="shared" ca="1" si="7"/>
        <v>-0.12603647716280164</v>
      </c>
      <c r="AD56" s="43">
        <f t="shared" ca="1" si="8"/>
        <v>1.2062366920549961E-2</v>
      </c>
    </row>
    <row r="57" spans="1:34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AA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49">
        <f t="shared" si="11"/>
        <v>4.2399636324377514</v>
      </c>
      <c r="AA57" s="50">
        <f t="shared" si="11"/>
        <v>4.3622124950930061</v>
      </c>
      <c r="AB57" s="51"/>
      <c r="AC57" s="52">
        <f t="shared" ca="1" si="7"/>
        <v>2.8832526232063005E-2</v>
      </c>
      <c r="AD57" s="52">
        <f t="shared" ca="1" si="8"/>
        <v>0.19999668614597654</v>
      </c>
      <c r="AE57" s="53"/>
    </row>
    <row r="58" spans="1:34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0"/>
      <c r="AD58" s="70"/>
    </row>
    <row r="59" spans="1:34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22"/>
      <c r="AC59" s="23"/>
      <c r="AD59" s="23"/>
    </row>
    <row r="60" spans="1:34" x14ac:dyDescent="0.25">
      <c r="B60" s="24" t="s">
        <v>24</v>
      </c>
      <c r="C60" s="25"/>
      <c r="D60" s="26" t="str">
        <f>D$10</f>
        <v>1кв 2012</v>
      </c>
      <c r="E60" s="26" t="str">
        <f t="shared" ref="E60:AD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6" t="str">
        <f t="shared" si="12"/>
        <v>3кв 2017</v>
      </c>
      <c r="AA60" s="27" t="str">
        <f t="shared" si="12"/>
        <v>4кв 2017</v>
      </c>
      <c r="AB60" s="28"/>
      <c r="AC60" s="29" t="str">
        <f>AC$10</f>
        <v>кв/кв</v>
      </c>
      <c r="AD60" s="29" t="str">
        <f t="shared" si="12"/>
        <v>г/г</v>
      </c>
    </row>
    <row r="61" spans="1:34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2">
        <v>5.8522049999999999E-2</v>
      </c>
      <c r="Z61" s="32">
        <v>0.17809879600000003</v>
      </c>
      <c r="AA61" s="33">
        <v>0.14308935</v>
      </c>
      <c r="AB61" s="34"/>
      <c r="AC61" s="43">
        <f t="shared" ref="AC61:AC73" ca="1" si="13">OFFSET(AB61,0,-1)/OFFSET(AB61,0,-2)-1</f>
        <v>-0.19657317616004555</v>
      </c>
      <c r="AD61" s="43">
        <f t="shared" ref="AD61:AD73" ca="1" si="14">OFFSET(AB61,0,-1)/OFFSET(AB61,0,-5)-1</f>
        <v>0.66244267137591595</v>
      </c>
    </row>
    <row r="62" spans="1:34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2">
        <v>1.6594819200000002</v>
      </c>
      <c r="Z62" s="32">
        <v>1.7061611000000008</v>
      </c>
      <c r="AA62" s="33">
        <v>1.712103130000006</v>
      </c>
      <c r="AB62" s="34"/>
      <c r="AC62" s="43">
        <f t="shared" ca="1" si="13"/>
        <v>3.4826898819844132E-3</v>
      </c>
      <c r="AD62" s="43">
        <f t="shared" ca="1" si="14"/>
        <v>6.6923559986574066E-2</v>
      </c>
    </row>
    <row r="63" spans="1:34" ht="30" x14ac:dyDescent="0.25">
      <c r="B63" s="79" t="s">
        <v>42</v>
      </c>
      <c r="C63" s="78"/>
      <c r="D63" s="31">
        <f>SUM(D64:D65)</f>
        <v>0.71183509099999975</v>
      </c>
      <c r="E63" s="31">
        <f t="shared" ref="E63:AA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2">
        <f t="shared" si="15"/>
        <v>0.95802939000000009</v>
      </c>
      <c r="AA63" s="33">
        <f t="shared" si="15"/>
        <v>0.80678092000000001</v>
      </c>
      <c r="AB63" s="34"/>
      <c r="AC63" s="43">
        <f t="shared" ca="1" si="13"/>
        <v>-0.15787456165619307</v>
      </c>
      <c r="AD63" s="43">
        <f t="shared" ca="1" si="14"/>
        <v>-0.11870983934141732</v>
      </c>
    </row>
    <row r="64" spans="1:34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2">
        <v>0.68766574999999996</v>
      </c>
      <c r="Z64" s="32">
        <v>0.57243988000000001</v>
      </c>
      <c r="AA64" s="33">
        <v>0.35111469999999995</v>
      </c>
      <c r="AB64" s="34"/>
      <c r="AC64" s="43">
        <f t="shared" ca="1" si="13"/>
        <v>-0.38663480259271954</v>
      </c>
      <c r="AD64" s="43">
        <f t="shared" ca="1" si="14"/>
        <v>-0.19536832976298246</v>
      </c>
      <c r="AF64" s="65"/>
      <c r="AG64" s="65"/>
      <c r="AH64" s="81"/>
    </row>
    <row r="65" spans="2:35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2">
        <v>0.58198324999999984</v>
      </c>
      <c r="Z65" s="32">
        <v>0.38558951000000002</v>
      </c>
      <c r="AA65" s="33">
        <v>0.45566622000000007</v>
      </c>
      <c r="AB65" s="34"/>
      <c r="AC65" s="43">
        <f t="shared" ca="1" si="13"/>
        <v>0.1817391505282393</v>
      </c>
      <c r="AD65" s="43">
        <f t="shared" ca="1" si="14"/>
        <v>-4.8887011986978313E-2</v>
      </c>
    </row>
    <row r="66" spans="2:35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0.65105306799999996</v>
      </c>
      <c r="Y66" s="32">
        <v>0.75087636699999971</v>
      </c>
      <c r="Z66" s="32">
        <v>0.65934250300000008</v>
      </c>
      <c r="AA66" s="33">
        <v>0.5967876009999995</v>
      </c>
      <c r="AB66" s="34"/>
      <c r="AC66" s="43">
        <f t="shared" ca="1" si="13"/>
        <v>-9.4874669409868995E-2</v>
      </c>
      <c r="AD66" s="43">
        <f t="shared" ca="1" si="14"/>
        <v>0.18441171179523796</v>
      </c>
    </row>
    <row r="67" spans="2:35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0.35479701899999982</v>
      </c>
      <c r="Y67" s="32">
        <v>0.4379168619999998</v>
      </c>
      <c r="Z67" s="32">
        <v>0.3956886599999998</v>
      </c>
      <c r="AA67" s="33">
        <v>0.36739886799999999</v>
      </c>
      <c r="AB67" s="34"/>
      <c r="AC67" s="43">
        <f t="shared" ca="1" si="13"/>
        <v>-7.1495078984572968E-2</v>
      </c>
      <c r="AD67" s="43">
        <f t="shared" ca="1" si="14"/>
        <v>0.22657538602957006</v>
      </c>
    </row>
    <row r="68" spans="2:35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0.14451680999999986</v>
      </c>
      <c r="Y68" s="32">
        <v>0.16539456399999991</v>
      </c>
      <c r="Z68" s="32">
        <v>0.22740598799999984</v>
      </c>
      <c r="AA68" s="33">
        <v>0.175912763</v>
      </c>
      <c r="AB68" s="34"/>
      <c r="AC68" s="43">
        <f t="shared" ca="1" si="13"/>
        <v>-0.22643741905336223</v>
      </c>
      <c r="AD68" s="43">
        <f t="shared" ca="1" si="14"/>
        <v>8.7216959522136817E-2</v>
      </c>
    </row>
    <row r="69" spans="2:35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7.4784224000000066E-2</v>
      </c>
      <c r="Y69" s="32">
        <v>0.10217222999999993</v>
      </c>
      <c r="Z69" s="32">
        <v>0.13258834999999999</v>
      </c>
      <c r="AA69" s="33">
        <v>9.6357779999999962E-2</v>
      </c>
      <c r="AB69" s="34"/>
      <c r="AC69" s="43">
        <f t="shared" ca="1" si="13"/>
        <v>-0.27325605907306361</v>
      </c>
      <c r="AD69" s="43">
        <f t="shared" ca="1" si="14"/>
        <v>-0.13592888068135967</v>
      </c>
    </row>
    <row r="70" spans="2:35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8.1798109999999993E-2</v>
      </c>
      <c r="Y70" s="32">
        <v>8.7239362000000001E-2</v>
      </c>
      <c r="Z70" s="32">
        <v>6.1973980000000012E-2</v>
      </c>
      <c r="AA70" s="33">
        <v>6.7968180000000003E-2</v>
      </c>
      <c r="AB70" s="34"/>
      <c r="AC70" s="43">
        <f t="shared" ca="1" si="13"/>
        <v>9.6721236880380923E-2</v>
      </c>
      <c r="AD70" s="43">
        <f t="shared" ca="1" si="14"/>
        <v>-9.03270413382945E-2</v>
      </c>
    </row>
    <row r="71" spans="2:35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5.5993673000000001E-2</v>
      </c>
      <c r="Y71" s="32">
        <v>6.6469458999999995E-2</v>
      </c>
      <c r="Z71" s="32">
        <v>6.3270032000000018E-2</v>
      </c>
      <c r="AA71" s="33">
        <v>7.1710084999999993E-2</v>
      </c>
      <c r="AB71" s="34"/>
      <c r="AC71" s="43">
        <f t="shared" ca="1" si="13"/>
        <v>0.13339732466074894</v>
      </c>
      <c r="AD71" s="43">
        <f t="shared" ca="1" si="14"/>
        <v>0.33700818419196565</v>
      </c>
    </row>
    <row r="72" spans="2:35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2">
        <v>3.9957821000000011E-2</v>
      </c>
      <c r="Z72" s="32">
        <v>4.0518012000000013E-2</v>
      </c>
      <c r="AA72" s="33">
        <v>4.4135956999999941E-2</v>
      </c>
      <c r="AB72" s="34"/>
      <c r="AC72" s="43">
        <f t="shared" ca="1" si="13"/>
        <v>8.929226340127272E-2</v>
      </c>
      <c r="AD72" s="43">
        <f t="shared" ca="1" si="14"/>
        <v>0.41889173761265908</v>
      </c>
    </row>
    <row r="73" spans="2:35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AA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49">
        <f t="shared" si="16"/>
        <v>3.4245294090000002</v>
      </c>
      <c r="AA73" s="50">
        <f t="shared" si="16"/>
        <v>3.2313277570000052</v>
      </c>
      <c r="AB73" s="51"/>
      <c r="AC73" s="52">
        <f t="shared" ca="1" si="13"/>
        <v>-5.6416993088814538E-2</v>
      </c>
      <c r="AD73" s="52">
        <f t="shared" ca="1" si="14"/>
        <v>0.11584720089252443</v>
      </c>
      <c r="AE73" s="1"/>
    </row>
    <row r="74" spans="2:35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6">
        <v>0.39821146707518318</v>
      </c>
      <c r="AA74" s="87">
        <v>0.39994887463840872</v>
      </c>
      <c r="AB74" s="88"/>
      <c r="AC74" s="40">
        <f ca="1">(OFFSET(AB74,0,-1)-OFFSET(AB74,0,-2))*100</f>
        <v>0.17374075632255459</v>
      </c>
      <c r="AD74" s="40">
        <f ca="1">(OFFSET(AB74,0,-1)-OFFSET(AB74,0,-5))*100</f>
        <v>3.4526971628997485</v>
      </c>
      <c r="AI74" s="89"/>
    </row>
    <row r="75" spans="2:35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2">
        <v>1.0369512950000002</v>
      </c>
      <c r="Z75" s="32">
        <v>1.0289196530000004</v>
      </c>
      <c r="AA75" s="33">
        <v>0.94852207899999996</v>
      </c>
      <c r="AB75" s="34"/>
      <c r="AC75" s="43">
        <f ca="1">OFFSET(AB75,0,-1)/OFFSET(AB75,0,-2)-1</f>
        <v>-7.8137854365583181E-2</v>
      </c>
      <c r="AD75" s="43">
        <f ca="1">OFFSET(AB75,0,-1)/OFFSET(AB75,0,-5)-1</f>
        <v>-9.1161433620957188E-2</v>
      </c>
    </row>
    <row r="76" spans="2:35" s="90" customFormat="1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2">
        <v>0.74943096700000023</v>
      </c>
      <c r="Z76" s="32">
        <v>0.74333469800000029</v>
      </c>
      <c r="AA76" s="33">
        <v>0.66246289299999994</v>
      </c>
      <c r="AB76" s="34"/>
      <c r="AC76" s="43">
        <f ca="1">OFFSET(AB76,0,-1)/OFFSET(AB76,0,-2)-1</f>
        <v>-0.1087959504885111</v>
      </c>
      <c r="AD76" s="43">
        <f ca="1">OFFSET(AB76,0,-1)/OFFSET(AB76,0,-5)-1</f>
        <v>-0.1864940983312483</v>
      </c>
    </row>
    <row r="77" spans="2:35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2">
        <v>0.61487280000000011</v>
      </c>
      <c r="Z77" s="32">
        <v>0.62736069999999999</v>
      </c>
      <c r="AA77" s="33">
        <v>0.61573759999999989</v>
      </c>
      <c r="AB77" s="34"/>
      <c r="AC77" s="43">
        <f ca="1">OFFSET(AB77,0,-1)/OFFSET(AB77,0,-2)-1</f>
        <v>-1.8526981368134909E-2</v>
      </c>
      <c r="AD77" s="43">
        <f ca="1">OFFSET(AB77,0,-1)/OFFSET(AB77,0,-5)-1</f>
        <v>3.9619590623107825E-3</v>
      </c>
    </row>
    <row r="78" spans="2:35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5"/>
      <c r="AC78" s="70"/>
      <c r="AD78" s="96"/>
    </row>
    <row r="79" spans="2:35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70"/>
      <c r="AD79" s="70"/>
    </row>
    <row r="80" spans="2:35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9"/>
      <c r="AC80" s="70"/>
      <c r="AD80" s="70"/>
    </row>
    <row r="81" spans="1:30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1"/>
      <c r="AC81" s="70"/>
    </row>
    <row r="82" spans="1:30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4"/>
      <c r="AC82" s="23"/>
      <c r="AD82" s="23"/>
    </row>
    <row r="83" spans="1:30" x14ac:dyDescent="0.25">
      <c r="B83" s="24" t="s">
        <v>24</v>
      </c>
      <c r="C83" s="25"/>
      <c r="D83" s="26" t="str">
        <f>D$10</f>
        <v>1кв 2012</v>
      </c>
      <c r="E83" s="26" t="str">
        <f t="shared" ref="E83:AD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6" t="str">
        <f t="shared" si="17"/>
        <v>3кв 2017</v>
      </c>
      <c r="AA83" s="27" t="str">
        <f t="shared" si="17"/>
        <v>4кв 2017</v>
      </c>
      <c r="AB83" s="28"/>
      <c r="AC83" s="29" t="str">
        <f>AC$10</f>
        <v>кв/кв</v>
      </c>
      <c r="AD83" s="29" t="str">
        <f t="shared" si="17"/>
        <v>г/г</v>
      </c>
    </row>
    <row r="84" spans="1:30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2">
        <v>0.22563034600000015</v>
      </c>
      <c r="Z84" s="32">
        <v>0.14801977000000022</v>
      </c>
      <c r="AA84" s="33">
        <v>0.25219040800000081</v>
      </c>
      <c r="AB84" s="34"/>
      <c r="AC84" s="43">
        <f t="shared" ref="AC84:AC93" ca="1" si="18">OFFSET(AB84,0,-1)/OFFSET(AB84,0,-2)-1</f>
        <v>0.7037616529197448</v>
      </c>
      <c r="AD84" s="43">
        <f t="shared" ref="AD84:AD93" ca="1" si="19">OFFSET(AB84,0,-1)/OFFSET(AB84,0,-5)-1</f>
        <v>0.78764279720938823</v>
      </c>
    </row>
    <row r="85" spans="1:30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2">
        <v>0.53627187500000018</v>
      </c>
      <c r="Z85" s="32">
        <v>0.43409276400000024</v>
      </c>
      <c r="AA85" s="33">
        <v>0.41928521700000021</v>
      </c>
      <c r="AB85" s="34"/>
      <c r="AC85" s="43">
        <f t="shared" ca="1" si="18"/>
        <v>-3.4111480835465002E-2</v>
      </c>
      <c r="AD85" s="43">
        <f t="shared" ca="1" si="19"/>
        <v>1.8472192958028488E-2</v>
      </c>
    </row>
    <row r="86" spans="1:30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2">
        <v>8.9526710000000058E-3</v>
      </c>
      <c r="Z86" s="32">
        <v>1.0512577999999998E-2</v>
      </c>
      <c r="AA86" s="33">
        <v>1.4939003999999999E-2</v>
      </c>
      <c r="AB86" s="34"/>
      <c r="AC86" s="43">
        <f t="shared" ca="1" si="18"/>
        <v>0.42105999118389437</v>
      </c>
      <c r="AD86" s="43">
        <f t="shared" ca="1" si="19"/>
        <v>4.1010108460047592</v>
      </c>
    </row>
    <row r="87" spans="1:30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2">
        <v>9.2683935000000078E-2</v>
      </c>
      <c r="Z87" s="32">
        <v>6.9033300295000086E-2</v>
      </c>
      <c r="AA87" s="33">
        <v>6.5682375000000126E-2</v>
      </c>
      <c r="AB87" s="34"/>
      <c r="AC87" s="43">
        <f t="shared" ca="1" si="18"/>
        <v>-4.8540708334679716E-2</v>
      </c>
      <c r="AD87" s="43">
        <f t="shared" ca="1" si="19"/>
        <v>0.13711932247313019</v>
      </c>
    </row>
    <row r="88" spans="1:30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2">
        <v>7.1657819999999928E-2</v>
      </c>
      <c r="Z88" s="32">
        <v>7.492687999999989E-2</v>
      </c>
      <c r="AA88" s="33">
        <v>6.5483359999999921E-2</v>
      </c>
      <c r="AB88" s="34"/>
      <c r="AC88" s="43">
        <f t="shared" ca="1" si="18"/>
        <v>-0.12603647716280164</v>
      </c>
      <c r="AD88" s="43">
        <f t="shared" ca="1" si="19"/>
        <v>1.2062366920549961E-2</v>
      </c>
    </row>
    <row r="89" spans="1:30" x14ac:dyDescent="0.25">
      <c r="B89" s="83" t="s">
        <v>61</v>
      </c>
      <c r="C89" s="48"/>
      <c r="D89" s="48">
        <f>SUM(D84:D88)</f>
        <v>0.38821230600000006</v>
      </c>
      <c r="E89" s="48">
        <f t="shared" ref="E89:AA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49">
        <f t="shared" si="20"/>
        <v>0.73658529229500047</v>
      </c>
      <c r="AA89" s="50">
        <f t="shared" si="20"/>
        <v>0.81758036400000111</v>
      </c>
      <c r="AB89" s="51"/>
      <c r="AC89" s="52">
        <f t="shared" ca="1" si="18"/>
        <v>0.10996020766670744</v>
      </c>
      <c r="AD89" s="52">
        <f t="shared" ca="1" si="19"/>
        <v>0.20560677060368415</v>
      </c>
    </row>
    <row r="90" spans="1:30" s="53" customFormat="1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49">
        <v>1.3418438760000002</v>
      </c>
      <c r="Z90" s="49">
        <v>1.4511639860000001</v>
      </c>
      <c r="AA90" s="50">
        <v>1.4235032968520003</v>
      </c>
      <c r="AB90" s="51"/>
      <c r="AC90" s="52">
        <f t="shared" ca="1" si="18"/>
        <v>-1.9061036116423957E-2</v>
      </c>
      <c r="AD90" s="52">
        <f t="shared" ca="1" si="19"/>
        <v>0.12504208394672034</v>
      </c>
    </row>
    <row r="91" spans="1:30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2">
        <v>0.45433335999999996</v>
      </c>
      <c r="Z91" s="32">
        <v>0.55831569999999997</v>
      </c>
      <c r="AA91" s="33">
        <v>0.44180907000000003</v>
      </c>
      <c r="AB91" s="34"/>
      <c r="AC91" s="43">
        <f t="shared" ca="1" si="18"/>
        <v>-0.20867518144304364</v>
      </c>
      <c r="AD91" s="43">
        <f t="shared" ca="1" si="19"/>
        <v>0.19188778118619743</v>
      </c>
    </row>
    <row r="92" spans="1:30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2">
        <v>0.39539724999999998</v>
      </c>
      <c r="Z92" s="32">
        <v>0.39735132999999995</v>
      </c>
      <c r="AA92" s="33">
        <v>0.41218420000000006</v>
      </c>
      <c r="AB92" s="34"/>
      <c r="AC92" s="43">
        <f t="shared" ca="1" si="18"/>
        <v>3.7329357875812708E-2</v>
      </c>
      <c r="AD92" s="43">
        <f t="shared" ca="1" si="19"/>
        <v>9.2843938952489991E-2</v>
      </c>
    </row>
    <row r="93" spans="1:30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2">
        <v>0.47578444000000003</v>
      </c>
      <c r="Z93" s="32">
        <v>0.48211999</v>
      </c>
      <c r="AA93" s="33">
        <v>0.54642515999999997</v>
      </c>
      <c r="AB93" s="34"/>
      <c r="AC93" s="43">
        <f t="shared" ca="1" si="18"/>
        <v>0.13338001189288984</v>
      </c>
      <c r="AD93" s="43">
        <f t="shared" ca="1" si="19"/>
        <v>9.222187737619536E-2</v>
      </c>
    </row>
    <row r="94" spans="1:30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34"/>
      <c r="AC94" s="108"/>
      <c r="AD94" s="108"/>
    </row>
    <row r="95" spans="1:30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9"/>
      <c r="AC95" s="70"/>
      <c r="AD95" s="70"/>
    </row>
    <row r="96" spans="1:30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5"/>
      <c r="AC96" s="96"/>
      <c r="AD96" s="96"/>
    </row>
    <row r="97" spans="1:30" x14ac:dyDescent="0.25">
      <c r="A97" s="20"/>
      <c r="B97" s="9" t="s">
        <v>67</v>
      </c>
      <c r="AA97" s="4"/>
    </row>
    <row r="98" spans="1:30" x14ac:dyDescent="0.25">
      <c r="B98" s="24" t="s">
        <v>24</v>
      </c>
      <c r="C98" s="25"/>
      <c r="D98" s="26" t="str">
        <f>D$10</f>
        <v>1кв 2012</v>
      </c>
      <c r="E98" s="26" t="str">
        <f t="shared" ref="E98:AD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6" t="str">
        <f t="shared" si="21"/>
        <v>3кв 2017</v>
      </c>
      <c r="AA98" s="27" t="str">
        <f t="shared" si="21"/>
        <v>4кв 2017</v>
      </c>
      <c r="AB98" s="28"/>
      <c r="AC98" s="29" t="str">
        <f>AC$10</f>
        <v>кв/кв</v>
      </c>
      <c r="AD98" s="29" t="str">
        <f t="shared" si="21"/>
        <v>г/г</v>
      </c>
    </row>
    <row r="99" spans="1:30" s="2" customFormat="1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2">
        <v>2.4339737500000003</v>
      </c>
      <c r="Z99" s="32">
        <v>2.3334718000000003</v>
      </c>
      <c r="AA99" s="33">
        <v>2.25853408</v>
      </c>
      <c r="AB99" s="34"/>
      <c r="AC99" s="43">
        <f ca="1">OFFSET(AB99,0,-1)/OFFSET(AB99,0,-2)-1</f>
        <v>-3.2114259962344627E-2</v>
      </c>
      <c r="AD99" s="43">
        <f ca="1">OFFSET(AB99,0,-1)/OFFSET(AB99,0,-5)-1</f>
        <v>-0.39109887171959501</v>
      </c>
    </row>
    <row r="100" spans="1:30" s="2" customFormat="1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2">
        <v>2.4339677499999999</v>
      </c>
      <c r="Z100" s="32">
        <v>2.3334718000000003</v>
      </c>
      <c r="AA100" s="33">
        <v>2.25853408</v>
      </c>
      <c r="AB100" s="34"/>
      <c r="AC100" s="43">
        <f ca="1">OFFSET(AB100,0,-1)/OFFSET(AB100,0,-2)-1</f>
        <v>-3.2114259962344627E-2</v>
      </c>
      <c r="AD100" s="43">
        <f ca="1">OFFSET(AB100,0,-1)/OFFSET(AB100,0,-5)-1</f>
        <v>-0.19559267657395896</v>
      </c>
    </row>
    <row r="101" spans="1:30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2">
        <v>1.5813121400000001</v>
      </c>
      <c r="Z101" s="32">
        <v>1.6754364399999999</v>
      </c>
      <c r="AA101" s="33">
        <v>1.604590827</v>
      </c>
      <c r="AB101" s="34"/>
      <c r="AC101" s="43"/>
      <c r="AD101" s="43"/>
    </row>
    <row r="102" spans="1:30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2">
        <v>1.5813121400000001</v>
      </c>
      <c r="Z102" s="32">
        <v>1.6754364399999999</v>
      </c>
      <c r="AA102" s="33">
        <v>1.604590827</v>
      </c>
      <c r="AB102" s="34"/>
      <c r="AC102" s="43"/>
      <c r="AD102" s="43"/>
    </row>
    <row r="103" spans="1:30" s="2" customFormat="1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2">
        <v>0.37676945000000001</v>
      </c>
      <c r="Z103" s="32">
        <v>0.37803304999999998</v>
      </c>
      <c r="AA103" s="33">
        <v>0.36737945</v>
      </c>
      <c r="AB103" s="34"/>
      <c r="AC103" s="43">
        <f ca="1">OFFSET(AB103,0,-1)/OFFSET(AB103,0,-2)-1</f>
        <v>-2.8181662952485254E-2</v>
      </c>
      <c r="AD103" s="43">
        <f ca="1">OFFSET(AB103,0,-1)/OFFSET(AB103,0,-5)-1</f>
        <v>-8.2487146359427999E-2</v>
      </c>
    </row>
    <row r="104" spans="1:30" s="2" customFormat="1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2">
        <v>0.37676945000000001</v>
      </c>
      <c r="Z104" s="32">
        <v>0.37803304999999998</v>
      </c>
      <c r="AA104" s="33">
        <v>0.36737945</v>
      </c>
      <c r="AB104" s="34"/>
      <c r="AC104" s="43">
        <f ca="1">OFFSET(AB104,0,-1)/OFFSET(AB104,0,-2)-1</f>
        <v>-2.8181662952485254E-2</v>
      </c>
      <c r="AD104" s="43">
        <f ca="1">OFFSET(AB104,0,-1)/OFFSET(AB104,0,-5)-1</f>
        <v>7.6851675010980447E-3</v>
      </c>
    </row>
    <row r="105" spans="1:30" x14ac:dyDescent="0.25">
      <c r="B105" s="83" t="s">
        <v>129</v>
      </c>
      <c r="C105" s="48"/>
      <c r="D105" s="48">
        <f>D99+D101+D103</f>
        <v>3.4821057040000003</v>
      </c>
      <c r="E105" s="48">
        <f t="shared" ref="E105:AA105" si="22">E99+E101+E103</f>
        <v>3.9098626789999997</v>
      </c>
      <c r="F105" s="48">
        <f t="shared" si="22"/>
        <v>3.7770000000000001</v>
      </c>
      <c r="G105" s="48">
        <f t="shared" si="22"/>
        <v>4.6657698600000002</v>
      </c>
      <c r="H105" s="48">
        <f t="shared" si="22"/>
        <v>3.7469471359999997</v>
      </c>
      <c r="I105" s="48">
        <f t="shared" si="22"/>
        <v>3.863236675</v>
      </c>
      <c r="J105" s="48">
        <f t="shared" si="22"/>
        <v>3.8603455400000004</v>
      </c>
      <c r="K105" s="48">
        <f t="shared" si="22"/>
        <v>3.9637994499999998</v>
      </c>
      <c r="L105" s="48">
        <f t="shared" si="22"/>
        <v>3.87116098</v>
      </c>
      <c r="M105" s="48">
        <f t="shared" si="22"/>
        <v>4.0035305499999998</v>
      </c>
      <c r="N105" s="48">
        <f t="shared" si="22"/>
        <v>3.9699508000000003</v>
      </c>
      <c r="O105" s="48">
        <f t="shared" si="22"/>
        <v>4.3647526970000001</v>
      </c>
      <c r="P105" s="48">
        <f t="shared" si="22"/>
        <v>3.8579988380199999</v>
      </c>
      <c r="Q105" s="49">
        <f t="shared" si="22"/>
        <v>4.3197449700000004</v>
      </c>
      <c r="R105" s="49">
        <f t="shared" si="22"/>
        <v>4.3520990560000001</v>
      </c>
      <c r="S105" s="49">
        <f t="shared" si="22"/>
        <v>4.4846261250000001</v>
      </c>
      <c r="T105" s="49">
        <f t="shared" si="22"/>
        <v>4.3026465099999998</v>
      </c>
      <c r="U105" s="49">
        <f t="shared" si="22"/>
        <v>3.9887798529999996</v>
      </c>
      <c r="V105" s="49">
        <f t="shared" si="22"/>
        <v>4.6361638340000013</v>
      </c>
      <c r="W105" s="49">
        <f t="shared" si="22"/>
        <v>4.3451253500000009</v>
      </c>
      <c r="X105" s="49">
        <f t="shared" si="22"/>
        <v>4.1274177400000003</v>
      </c>
      <c r="Y105" s="49">
        <f t="shared" si="22"/>
        <v>4.3920553400000006</v>
      </c>
      <c r="Z105" s="49">
        <f t="shared" si="22"/>
        <v>4.3869412900000002</v>
      </c>
      <c r="AA105" s="50">
        <f t="shared" si="22"/>
        <v>4.230504357</v>
      </c>
      <c r="AB105" s="51"/>
      <c r="AC105" s="52">
        <f t="shared" ref="AC105" ca="1" si="23">OFFSET(AB105,0,-1)/OFFSET(AB105,0,-2)-1</f>
        <v>-3.5659682375188573E-2</v>
      </c>
      <c r="AD105" s="52">
        <f t="shared" ref="AD105" ca="1" si="24">OFFSET(AB105,0,-1)/OFFSET(AB105,0,-5)-1</f>
        <v>-2.6379214353390523E-2</v>
      </c>
    </row>
    <row r="106" spans="1:30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10"/>
      <c r="AC106" s="70"/>
      <c r="AD106" s="70"/>
    </row>
    <row r="107" spans="1:30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34"/>
      <c r="AC107" s="108"/>
      <c r="AD107" s="108"/>
    </row>
    <row r="108" spans="1:30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22"/>
      <c r="AC108" s="23"/>
      <c r="AD108" s="23"/>
    </row>
    <row r="109" spans="1:30" x14ac:dyDescent="0.25">
      <c r="B109" s="24" t="s">
        <v>24</v>
      </c>
      <c r="C109" s="25"/>
      <c r="D109" s="26" t="str">
        <f>D$10</f>
        <v>1кв 2012</v>
      </c>
      <c r="E109" s="26" t="str">
        <f t="shared" ref="E109:AD109" si="25">E$10</f>
        <v>2кв 2012</v>
      </c>
      <c r="F109" s="26" t="str">
        <f t="shared" si="25"/>
        <v>3кв 2012</v>
      </c>
      <c r="G109" s="26" t="str">
        <f t="shared" si="25"/>
        <v>4кв 2012</v>
      </c>
      <c r="H109" s="26" t="str">
        <f t="shared" si="25"/>
        <v>1кв 2013</v>
      </c>
      <c r="I109" s="26" t="str">
        <f t="shared" si="25"/>
        <v>2кв 2013</v>
      </c>
      <c r="J109" s="26" t="str">
        <f t="shared" si="25"/>
        <v>3кв 2013</v>
      </c>
      <c r="K109" s="26" t="str">
        <f t="shared" si="25"/>
        <v>4кв 2013</v>
      </c>
      <c r="L109" s="26" t="str">
        <f t="shared" si="25"/>
        <v>1кв 2014</v>
      </c>
      <c r="M109" s="26" t="str">
        <f t="shared" si="25"/>
        <v>2кв 2014</v>
      </c>
      <c r="N109" s="26" t="str">
        <f t="shared" si="25"/>
        <v>3кв 2014</v>
      </c>
      <c r="O109" s="26" t="str">
        <f t="shared" si="25"/>
        <v>4кв 2014</v>
      </c>
      <c r="P109" s="26" t="str">
        <f t="shared" si="25"/>
        <v>1кв 2015</v>
      </c>
      <c r="Q109" s="26" t="str">
        <f t="shared" si="25"/>
        <v>2кв 2015</v>
      </c>
      <c r="R109" s="26" t="str">
        <f t="shared" si="25"/>
        <v>3кв 2015</v>
      </c>
      <c r="S109" s="26" t="str">
        <f t="shared" si="25"/>
        <v>4кв 2015</v>
      </c>
      <c r="T109" s="26" t="str">
        <f t="shared" si="25"/>
        <v>1кв 2016</v>
      </c>
      <c r="U109" s="26" t="str">
        <f t="shared" si="25"/>
        <v>2кв 2016</v>
      </c>
      <c r="V109" s="26" t="str">
        <f t="shared" si="25"/>
        <v>3кв 2016</v>
      </c>
      <c r="W109" s="26" t="str">
        <f t="shared" si="25"/>
        <v>4кв 2016</v>
      </c>
      <c r="X109" s="26" t="str">
        <f t="shared" si="25"/>
        <v>1кв 2017</v>
      </c>
      <c r="Y109" s="26" t="str">
        <f t="shared" si="25"/>
        <v>2кв 2017</v>
      </c>
      <c r="Z109" s="26" t="str">
        <f t="shared" si="25"/>
        <v>3кв 2017</v>
      </c>
      <c r="AA109" s="27" t="str">
        <f t="shared" si="25"/>
        <v>4кв 2017</v>
      </c>
      <c r="AB109" s="28"/>
      <c r="AC109" s="29" t="str">
        <f>AC$10</f>
        <v>кв/кв</v>
      </c>
      <c r="AD109" s="29" t="str">
        <f t="shared" si="25"/>
        <v>г/г</v>
      </c>
    </row>
    <row r="110" spans="1:30" s="2" customFormat="1" x14ac:dyDescent="0.25">
      <c r="B110" s="77" t="s">
        <v>30</v>
      </c>
      <c r="C110" s="78"/>
      <c r="D110" s="31">
        <v>0.24526955931791999</v>
      </c>
      <c r="E110" s="31">
        <v>0.25676524528055994</v>
      </c>
      <c r="F110" s="31">
        <v>0.23763830483032</v>
      </c>
      <c r="G110" s="31">
        <v>0.22830320762640002</v>
      </c>
      <c r="H110" s="31">
        <v>0.27478381835519999</v>
      </c>
      <c r="I110" s="31">
        <v>0.26792644006800004</v>
      </c>
      <c r="J110" s="31">
        <v>0.27511967468160003</v>
      </c>
      <c r="K110" s="31">
        <v>0.24510037403783994</v>
      </c>
      <c r="L110" s="31">
        <v>0.25158252186329999</v>
      </c>
      <c r="M110" s="31">
        <v>0.30339390745139999</v>
      </c>
      <c r="N110" s="31">
        <v>0.31193410168215002</v>
      </c>
      <c r="O110" s="31">
        <v>0.27280064461275</v>
      </c>
      <c r="P110" s="31">
        <v>0.2224154717787</v>
      </c>
      <c r="Q110" s="32">
        <v>0.26689428059249998</v>
      </c>
      <c r="R110" s="32">
        <v>0.27126582367050001</v>
      </c>
      <c r="S110" s="32">
        <v>0.17558459534355</v>
      </c>
      <c r="T110" s="32">
        <v>0.24236937779955003</v>
      </c>
      <c r="U110" s="32">
        <v>0.27811123302794999</v>
      </c>
      <c r="V110" s="32">
        <v>0.20971955378144999</v>
      </c>
      <c r="W110" s="32">
        <v>0.21283317599474999</v>
      </c>
      <c r="X110" s="32">
        <v>0.31127065007610005</v>
      </c>
      <c r="Y110" s="32">
        <v>0.29486907186269995</v>
      </c>
      <c r="Z110" s="32">
        <v>0.31999826872785003</v>
      </c>
      <c r="AA110" s="33">
        <v>0.30625688352104996</v>
      </c>
      <c r="AB110" s="34"/>
      <c r="AC110" s="43">
        <f ca="1">OFFSET(AB110,0,-1)/OFFSET(AB110,0,-2)-1</f>
        <v>-4.2942061097482886E-2</v>
      </c>
      <c r="AD110" s="43">
        <f ca="1">OFFSET(AB110,0,-1)/OFFSET(AB110,0,-5)-1</f>
        <v>0.43895274827174724</v>
      </c>
    </row>
    <row r="111" spans="1:30" s="2" customFormat="1" x14ac:dyDescent="0.25">
      <c r="B111" s="77" t="s">
        <v>31</v>
      </c>
      <c r="C111" s="78"/>
      <c r="D111" s="31">
        <v>0.10547154783879999</v>
      </c>
      <c r="E111" s="31">
        <v>0.12760794374968795</v>
      </c>
      <c r="F111" s="31">
        <v>0.10856564402023994</v>
      </c>
      <c r="G111" s="31">
        <v>0.10334396549096003</v>
      </c>
      <c r="H111" s="31">
        <v>0.11656563811200001</v>
      </c>
      <c r="I111" s="31">
        <v>0.110307622824</v>
      </c>
      <c r="J111" s="31">
        <v>0.11073926858400002</v>
      </c>
      <c r="K111" s="31">
        <v>0.12448741721599998</v>
      </c>
      <c r="L111" s="31">
        <v>0.13051284134190003</v>
      </c>
      <c r="M111" s="31">
        <v>0.15646438326585002</v>
      </c>
      <c r="N111" s="31">
        <v>0.13805191156590002</v>
      </c>
      <c r="O111" s="31">
        <v>0.11402663183985001</v>
      </c>
      <c r="P111" s="31">
        <v>0.1315905771219</v>
      </c>
      <c r="Q111" s="32">
        <v>0.12528209427855</v>
      </c>
      <c r="R111" s="32">
        <v>0.13344222335354999</v>
      </c>
      <c r="S111" s="32">
        <v>0.10316506005630001</v>
      </c>
      <c r="T111" s="32">
        <v>0.14216730188730001</v>
      </c>
      <c r="U111" s="32">
        <v>0.14754992079149998</v>
      </c>
      <c r="V111" s="32">
        <v>0.14073341434815001</v>
      </c>
      <c r="W111" s="32">
        <v>0.1137395350029</v>
      </c>
      <c r="X111" s="32">
        <v>0.13520272470825004</v>
      </c>
      <c r="Y111" s="32">
        <v>0.12718211161440002</v>
      </c>
      <c r="Z111" s="32">
        <v>0.11512440733650001</v>
      </c>
      <c r="AA111" s="33">
        <v>0.11512410796544997</v>
      </c>
      <c r="AB111" s="34"/>
      <c r="AC111" s="43">
        <f ca="1">OFFSET(AB111,0,-1)/OFFSET(AB111,0,-2)-1</f>
        <v>-2.6004133871770918E-6</v>
      </c>
      <c r="AD111" s="43">
        <f ca="1">OFFSET(AB111,0,-1)/OFFSET(AB111,0,-5)-1</f>
        <v>1.2173189933602835E-2</v>
      </c>
    </row>
    <row r="112" spans="1:30" s="2" customFormat="1" x14ac:dyDescent="0.25">
      <c r="B112" s="77" t="s">
        <v>32</v>
      </c>
      <c r="C112" s="78"/>
      <c r="D112" s="31">
        <v>8.2433088527999993E-2</v>
      </c>
      <c r="E112" s="31">
        <v>0.10191940084800001</v>
      </c>
      <c r="F112" s="31">
        <v>6.8586739136000011E-2</v>
      </c>
      <c r="G112" s="31">
        <v>7.3313167775999999E-2</v>
      </c>
      <c r="H112" s="31">
        <v>8.2916265599999997E-2</v>
      </c>
      <c r="I112" s="31">
        <v>5.0637508992000001E-2</v>
      </c>
      <c r="J112" s="31">
        <v>6.4940895028800016E-2</v>
      </c>
      <c r="K112" s="31">
        <v>7.9562868121263994E-2</v>
      </c>
      <c r="L112" s="31">
        <v>7.4432188712699993E-2</v>
      </c>
      <c r="M112" s="31">
        <v>7.7745436985249994E-2</v>
      </c>
      <c r="N112" s="31">
        <v>8.1318548401049989E-2</v>
      </c>
      <c r="O112" s="31">
        <v>9.6534744262350008E-2</v>
      </c>
      <c r="P112" s="31">
        <v>7.389682255680001E-2</v>
      </c>
      <c r="Q112" s="32">
        <v>8.6450757029700009E-2</v>
      </c>
      <c r="R112" s="32">
        <v>8.9437681785900003E-2</v>
      </c>
      <c r="S112" s="32">
        <v>7.8026809484849996E-2</v>
      </c>
      <c r="T112" s="32">
        <v>8.2155617072400003E-2</v>
      </c>
      <c r="U112" s="32">
        <v>9.5385685597649997E-2</v>
      </c>
      <c r="V112" s="32">
        <v>8.8950378291300009E-2</v>
      </c>
      <c r="W112" s="32">
        <v>9.2876030869949999E-2</v>
      </c>
      <c r="X112" s="32">
        <v>0.11107814451209999</v>
      </c>
      <c r="Y112" s="32">
        <v>0.1348475527089</v>
      </c>
      <c r="Z112" s="32">
        <v>0.13074520770779999</v>
      </c>
      <c r="AA112" s="33">
        <v>0.12648589248615</v>
      </c>
      <c r="AB112" s="34"/>
      <c r="AC112" s="43">
        <f ca="1">OFFSET(AB112,0,-1)/OFFSET(AB112,0,-2)-1</f>
        <v>-3.2577218670752806E-2</v>
      </c>
      <c r="AD112" s="43">
        <f ca="1">OFFSET(AB112,0,-1)/OFFSET(AB112,0,-5)-1</f>
        <v>0.36187874633943307</v>
      </c>
    </row>
    <row r="113" spans="1:31" s="91" customFormat="1" ht="17.25" x14ac:dyDescent="0.25">
      <c r="B113" s="83" t="s">
        <v>121</v>
      </c>
      <c r="C113" s="82"/>
      <c r="D113" s="48">
        <f t="shared" ref="D113:K113" si="26">SUM(D110:D112)</f>
        <v>0.43317419568471993</v>
      </c>
      <c r="E113" s="48">
        <f t="shared" si="26"/>
        <v>0.48629258987824786</v>
      </c>
      <c r="F113" s="48">
        <f t="shared" si="26"/>
        <v>0.41479068798655994</v>
      </c>
      <c r="G113" s="48">
        <f t="shared" si="26"/>
        <v>0.40496034089336003</v>
      </c>
      <c r="H113" s="48">
        <f t="shared" si="26"/>
        <v>0.47426572206719997</v>
      </c>
      <c r="I113" s="48">
        <f t="shared" si="26"/>
        <v>0.42887157188399999</v>
      </c>
      <c r="J113" s="48">
        <f t="shared" si="26"/>
        <v>0.45079983829440007</v>
      </c>
      <c r="K113" s="48">
        <f t="shared" si="26"/>
        <v>0.4491506593751039</v>
      </c>
      <c r="L113" s="48">
        <v>0.45804911888729993</v>
      </c>
      <c r="M113" s="48">
        <v>0.54036796575674995</v>
      </c>
      <c r="N113" s="48">
        <v>0.53410005222660006</v>
      </c>
      <c r="O113" s="48">
        <v>0.48571571219745002</v>
      </c>
      <c r="P113" s="48">
        <v>0.4308722512557</v>
      </c>
      <c r="Q113" s="49">
        <v>0.48007788400904999</v>
      </c>
      <c r="R113" s="49">
        <v>0.49598338624889998</v>
      </c>
      <c r="S113" s="49">
        <v>0.35741671977029998</v>
      </c>
      <c r="T113" s="49">
        <v>0.46851826965540005</v>
      </c>
      <c r="U113" s="49">
        <v>0.5221727285769</v>
      </c>
      <c r="V113" s="49">
        <v>0.44412927224730003</v>
      </c>
      <c r="W113" s="49">
        <v>0.42112247097704997</v>
      </c>
      <c r="X113" s="49">
        <v>0.56158063632435007</v>
      </c>
      <c r="Y113" s="49">
        <v>0.55891547194394997</v>
      </c>
      <c r="Z113" s="49">
        <v>0.56848670914275001</v>
      </c>
      <c r="AA113" s="50">
        <v>0.55006055709299995</v>
      </c>
      <c r="AB113" s="51"/>
      <c r="AC113" s="52">
        <f ca="1">OFFSET(AB113,0,-1)/OFFSET(AB113,0,-2)-1</f>
        <v>-3.2412634725508038E-2</v>
      </c>
      <c r="AD113" s="52">
        <f ca="1">OFFSET(AB113,0,-1)/OFFSET(AB113,0,-5)-1</f>
        <v>0.30617716935598227</v>
      </c>
    </row>
    <row r="114" spans="1:31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34"/>
      <c r="AC114" s="106"/>
      <c r="AD114" s="108"/>
    </row>
    <row r="115" spans="1:31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34"/>
      <c r="AC115" s="108"/>
      <c r="AD115" s="108"/>
    </row>
    <row r="116" spans="1:31" ht="18.75" customHeight="1" x14ac:dyDescent="0.25">
      <c r="B116" s="64" t="s">
        <v>132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34"/>
      <c r="AC116" s="108"/>
      <c r="AD116" s="108"/>
    </row>
    <row r="117" spans="1:31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34"/>
      <c r="AC117" s="108"/>
      <c r="AD117" s="108"/>
    </row>
    <row r="118" spans="1:31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34"/>
      <c r="AC118" s="108"/>
      <c r="AD118" s="108"/>
    </row>
    <row r="119" spans="1:31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34"/>
      <c r="AC119" s="108"/>
      <c r="AD119" s="108"/>
    </row>
    <row r="120" spans="1:31" x14ac:dyDescent="0.25">
      <c r="B120" s="24" t="s">
        <v>24</v>
      </c>
      <c r="C120" s="25"/>
      <c r="D120" s="26" t="str">
        <f>D$10</f>
        <v>1кв 2012</v>
      </c>
      <c r="E120" s="26" t="str">
        <f t="shared" ref="E120:AD120" si="27">E$10</f>
        <v>2кв 2012</v>
      </c>
      <c r="F120" s="26" t="str">
        <f t="shared" si="27"/>
        <v>3кв 2012</v>
      </c>
      <c r="G120" s="26" t="str">
        <f t="shared" si="27"/>
        <v>4кв 2012</v>
      </c>
      <c r="H120" s="26" t="str">
        <f t="shared" si="27"/>
        <v>1кв 2013</v>
      </c>
      <c r="I120" s="26" t="str">
        <f t="shared" si="27"/>
        <v>2кв 2013</v>
      </c>
      <c r="J120" s="26" t="str">
        <f t="shared" si="27"/>
        <v>3кв 2013</v>
      </c>
      <c r="K120" s="26" t="str">
        <f t="shared" si="27"/>
        <v>4кв 2013</v>
      </c>
      <c r="L120" s="26" t="str">
        <f t="shared" si="27"/>
        <v>1кв 2014</v>
      </c>
      <c r="M120" s="26" t="str">
        <f t="shared" si="27"/>
        <v>2кв 2014</v>
      </c>
      <c r="N120" s="26" t="str">
        <f t="shared" si="27"/>
        <v>3кв 2014</v>
      </c>
      <c r="O120" s="26" t="str">
        <f t="shared" si="27"/>
        <v>4кв 2014</v>
      </c>
      <c r="P120" s="26" t="str">
        <f t="shared" si="27"/>
        <v>1кв 2015</v>
      </c>
      <c r="Q120" s="26" t="str">
        <f t="shared" si="27"/>
        <v>2кв 2015</v>
      </c>
      <c r="R120" s="26" t="str">
        <f t="shared" si="27"/>
        <v>3кв 2015</v>
      </c>
      <c r="S120" s="26" t="str">
        <f t="shared" si="27"/>
        <v>4кв 2015</v>
      </c>
      <c r="T120" s="26" t="str">
        <f t="shared" si="27"/>
        <v>1кв 2016</v>
      </c>
      <c r="U120" s="26" t="str">
        <f t="shared" si="27"/>
        <v>2кв 2016</v>
      </c>
      <c r="V120" s="26" t="str">
        <f t="shared" si="27"/>
        <v>3кв 2016</v>
      </c>
      <c r="W120" s="26" t="str">
        <f t="shared" si="27"/>
        <v>4кв 2016</v>
      </c>
      <c r="X120" s="26" t="str">
        <f t="shared" si="27"/>
        <v>1кв 2017</v>
      </c>
      <c r="Y120" s="26" t="str">
        <f t="shared" si="27"/>
        <v>2кв 2017</v>
      </c>
      <c r="Z120" s="26" t="str">
        <f t="shared" si="27"/>
        <v>3кв 2017</v>
      </c>
      <c r="AA120" s="27" t="str">
        <f t="shared" si="27"/>
        <v>4кв 2017</v>
      </c>
      <c r="AB120" s="28"/>
      <c r="AC120" s="29" t="str">
        <f>AC$10</f>
        <v>кв/кв</v>
      </c>
      <c r="AD120" s="29" t="str">
        <f t="shared" si="27"/>
        <v>г/г</v>
      </c>
    </row>
    <row r="121" spans="1:31" x14ac:dyDescent="0.25">
      <c r="B121" s="77" t="s">
        <v>29</v>
      </c>
      <c r="C121" s="112"/>
      <c r="D121" s="31">
        <v>0.111716489</v>
      </c>
      <c r="E121" s="31">
        <v>8.7355980999999999E-2</v>
      </c>
      <c r="F121" s="31">
        <v>6.8210000000000007E-2</v>
      </c>
      <c r="G121" s="31">
        <v>2.4259999999999997E-2</v>
      </c>
      <c r="H121" s="31">
        <v>7.3075663999999999E-2</v>
      </c>
      <c r="I121" s="31">
        <v>9.4027999999999987E-2</v>
      </c>
      <c r="J121" s="31">
        <v>9.2172000000000004E-2</v>
      </c>
      <c r="K121" s="31">
        <v>9.0009000000000006E-2</v>
      </c>
      <c r="L121" s="31">
        <v>9.9516999999999994E-2</v>
      </c>
      <c r="M121" s="31">
        <v>0.103154703</v>
      </c>
      <c r="N121" s="31">
        <v>8.9646808000000008E-2</v>
      </c>
      <c r="O121" s="31">
        <v>0.105921</v>
      </c>
      <c r="P121" s="31">
        <v>0.10857015099999998</v>
      </c>
      <c r="Q121" s="32">
        <v>0.120974886</v>
      </c>
      <c r="R121" s="32">
        <v>9.4268201999999995E-2</v>
      </c>
      <c r="S121" s="32">
        <v>0.11119446399999998</v>
      </c>
      <c r="T121" s="32">
        <v>0.12130112700000001</v>
      </c>
      <c r="U121" s="32">
        <v>0.14122184099999999</v>
      </c>
      <c r="V121" s="32">
        <v>9.6864962999999915E-2</v>
      </c>
      <c r="W121" s="32">
        <v>0.12142706599999985</v>
      </c>
      <c r="X121" s="32">
        <v>0.13414877799999977</v>
      </c>
      <c r="Y121" s="32">
        <v>0.1122241009999999</v>
      </c>
      <c r="Z121" s="32">
        <v>0.10680012199999998</v>
      </c>
      <c r="AA121" s="33">
        <v>0.12206252699999991</v>
      </c>
      <c r="AB121" s="34"/>
      <c r="AC121" s="43">
        <f ca="1">OFFSET(AB121,0,-1)/OFFSET(AB121,0,-2)-1</f>
        <v>0.14290625061270923</v>
      </c>
      <c r="AD121" s="43">
        <f ca="1">OFFSET(AB121,0,-1)/OFFSET(AB121,0,-5)-1</f>
        <v>5.2332731155677603E-3</v>
      </c>
      <c r="AE121" s="2"/>
    </row>
    <row r="122" spans="1:31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01"/>
      <c r="AC122" s="116"/>
      <c r="AD122" s="116"/>
    </row>
    <row r="123" spans="1:31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01"/>
      <c r="AC123" s="116"/>
      <c r="AD123" s="116"/>
    </row>
    <row r="124" spans="1:31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01"/>
      <c r="AC124" s="116"/>
      <c r="AD124" s="116"/>
    </row>
    <row r="125" spans="1:31" x14ac:dyDescent="0.25">
      <c r="B125" s="24" t="s">
        <v>24</v>
      </c>
      <c r="C125" s="25"/>
      <c r="D125" s="26" t="str">
        <f>D$10</f>
        <v>1кв 2012</v>
      </c>
      <c r="E125" s="26" t="str">
        <f t="shared" ref="E125:AD125" si="28">E$10</f>
        <v>2кв 2012</v>
      </c>
      <c r="F125" s="26" t="str">
        <f t="shared" si="28"/>
        <v>3кв 2012</v>
      </c>
      <c r="G125" s="26" t="str">
        <f t="shared" si="28"/>
        <v>4кв 2012</v>
      </c>
      <c r="H125" s="26" t="str">
        <f t="shared" si="28"/>
        <v>1кв 2013</v>
      </c>
      <c r="I125" s="26" t="str">
        <f t="shared" si="28"/>
        <v>2кв 2013</v>
      </c>
      <c r="J125" s="26" t="str">
        <f t="shared" si="28"/>
        <v>3кв 2013</v>
      </c>
      <c r="K125" s="26" t="str">
        <f t="shared" si="28"/>
        <v>4кв 2013</v>
      </c>
      <c r="L125" s="26" t="str">
        <f t="shared" si="28"/>
        <v>1кв 2014</v>
      </c>
      <c r="M125" s="26" t="str">
        <f t="shared" si="28"/>
        <v>2кв 2014</v>
      </c>
      <c r="N125" s="26" t="str">
        <f t="shared" si="28"/>
        <v>3кв 2014</v>
      </c>
      <c r="O125" s="26" t="str">
        <f t="shared" si="28"/>
        <v>4кв 2014</v>
      </c>
      <c r="P125" s="26" t="str">
        <f t="shared" si="28"/>
        <v>1кв 2015</v>
      </c>
      <c r="Q125" s="26" t="str">
        <f t="shared" si="28"/>
        <v>2кв 2015</v>
      </c>
      <c r="R125" s="26" t="str">
        <f t="shared" si="28"/>
        <v>3кв 2015</v>
      </c>
      <c r="S125" s="26" t="str">
        <f t="shared" si="28"/>
        <v>4кв 2015</v>
      </c>
      <c r="T125" s="26" t="str">
        <f t="shared" si="28"/>
        <v>1кв 2016</v>
      </c>
      <c r="U125" s="26" t="str">
        <f t="shared" si="28"/>
        <v>2кв 2016</v>
      </c>
      <c r="V125" s="26" t="str">
        <f t="shared" si="28"/>
        <v>3кв 2016</v>
      </c>
      <c r="W125" s="26" t="str">
        <f t="shared" si="28"/>
        <v>4кв 2016</v>
      </c>
      <c r="X125" s="26" t="str">
        <f t="shared" si="28"/>
        <v>1кв 2017</v>
      </c>
      <c r="Y125" s="26" t="str">
        <f t="shared" si="28"/>
        <v>2кв 2017</v>
      </c>
      <c r="Z125" s="26" t="str">
        <f t="shared" si="28"/>
        <v>3кв 2017</v>
      </c>
      <c r="AA125" s="27" t="str">
        <f t="shared" si="28"/>
        <v>4кв 2017</v>
      </c>
      <c r="AB125" s="28"/>
      <c r="AC125" s="29" t="str">
        <f>AC$10</f>
        <v>кв/кв</v>
      </c>
      <c r="AD125" s="29" t="str">
        <f t="shared" si="28"/>
        <v>г/г</v>
      </c>
    </row>
    <row r="126" spans="1:31" s="2" customFormat="1" x14ac:dyDescent="0.25">
      <c r="B126" s="77" t="s">
        <v>30</v>
      </c>
      <c r="C126" s="78"/>
      <c r="D126" s="31">
        <v>0.26801597700000185</v>
      </c>
      <c r="E126" s="31">
        <v>0.25167183399999998</v>
      </c>
      <c r="F126" s="31">
        <v>0.17958508000000001</v>
      </c>
      <c r="G126" s="31">
        <v>0.11967580599999998</v>
      </c>
      <c r="H126" s="31">
        <v>0.133251826006899</v>
      </c>
      <c r="I126" s="31">
        <v>0.12845765499999995</v>
      </c>
      <c r="J126" s="31">
        <v>0.14625333599999993</v>
      </c>
      <c r="K126" s="31">
        <v>0.20436816300000002</v>
      </c>
      <c r="L126" s="31">
        <v>0.16761777199999997</v>
      </c>
      <c r="M126" s="31">
        <v>0.14798398699999998</v>
      </c>
      <c r="N126" s="31">
        <v>0.16207493899999992</v>
      </c>
      <c r="O126" s="31">
        <v>0.197160111</v>
      </c>
      <c r="P126" s="31">
        <v>0.21832651099999997</v>
      </c>
      <c r="Q126" s="32">
        <v>0.26418839599999999</v>
      </c>
      <c r="R126" s="32">
        <v>0.20431527699999996</v>
      </c>
      <c r="S126" s="32">
        <v>0.18665559204867582</v>
      </c>
      <c r="T126" s="32">
        <v>0.22511218799999994</v>
      </c>
      <c r="U126" s="32">
        <v>0.28314003300000001</v>
      </c>
      <c r="V126" s="32">
        <v>0.232659692</v>
      </c>
      <c r="W126" s="32">
        <v>0.22643234999999998</v>
      </c>
      <c r="X126" s="32">
        <v>0.27782371499999997</v>
      </c>
      <c r="Y126" s="32">
        <v>0.256697499</v>
      </c>
      <c r="Z126" s="32">
        <v>0.21407330100000002</v>
      </c>
      <c r="AA126" s="33">
        <v>0.24014936487271199</v>
      </c>
      <c r="AB126" s="34"/>
      <c r="AC126" s="119">
        <f t="shared" ref="AC126:AC132" ca="1" si="29">OFFSET(AB126,0,-1)/OFFSET(AB126,0,-2)-1</f>
        <v>0.12180904274798832</v>
      </c>
      <c r="AD126" s="119">
        <f t="shared" ref="AD126:AD132" ca="1" si="30">OFFSET(AB126,0,-1)/OFFSET(AB126,0,-5)-1</f>
        <v>6.057886548769198E-2</v>
      </c>
    </row>
    <row r="127" spans="1:31" s="2" customFormat="1" x14ac:dyDescent="0.25">
      <c r="B127" s="77" t="s">
        <v>31</v>
      </c>
      <c r="C127" s="78"/>
      <c r="D127" s="31">
        <v>2.6970035000000003E-2</v>
      </c>
      <c r="E127" s="31">
        <v>1.7176409999999996E-2</v>
      </c>
      <c r="F127" s="31">
        <v>2.0988507999999996E-2</v>
      </c>
      <c r="G127" s="31">
        <v>1.7673804000000001E-2</v>
      </c>
      <c r="H127" s="31">
        <v>1.6216739000000001E-2</v>
      </c>
      <c r="I127" s="31">
        <v>2.0867691000000001E-2</v>
      </c>
      <c r="J127" s="31">
        <v>1.4021409000000006E-2</v>
      </c>
      <c r="K127" s="31">
        <v>1.6649529E-2</v>
      </c>
      <c r="L127" s="31">
        <v>1.7946377999999999E-2</v>
      </c>
      <c r="M127" s="31">
        <v>1.5794171000000003E-2</v>
      </c>
      <c r="N127" s="31">
        <v>1.1466580000000001E-2</v>
      </c>
      <c r="O127" s="31">
        <v>9.995426E-3</v>
      </c>
      <c r="P127" s="31">
        <v>1.2634926000000001E-2</v>
      </c>
      <c r="Q127" s="32">
        <v>1.4260458000000004E-2</v>
      </c>
      <c r="R127" s="32">
        <v>8.2963750000000051E-3</v>
      </c>
      <c r="S127" s="32">
        <v>9.4651193250000019E-3</v>
      </c>
      <c r="T127" s="32">
        <v>1.4018948999999999E-2</v>
      </c>
      <c r="U127" s="32">
        <v>1.9379673E-2</v>
      </c>
      <c r="V127" s="32">
        <v>1.0708707999999994E-2</v>
      </c>
      <c r="W127" s="32">
        <v>1.6817300999999996E-2</v>
      </c>
      <c r="X127" s="32">
        <v>1.6368436999999993E-2</v>
      </c>
      <c r="Y127" s="32">
        <v>1.4754416000000006E-2</v>
      </c>
      <c r="Z127" s="32">
        <v>9.2739570000000045E-3</v>
      </c>
      <c r="AA127" s="33">
        <v>1.2292275069640231E-2</v>
      </c>
      <c r="AB127" s="34"/>
      <c r="AC127" s="119">
        <f t="shared" ca="1" si="29"/>
        <v>0.32546172789460037</v>
      </c>
      <c r="AD127" s="119">
        <f t="shared" ca="1" si="30"/>
        <v>-0.26906968783871832</v>
      </c>
    </row>
    <row r="128" spans="1:31" s="2" customFormat="1" x14ac:dyDescent="0.25">
      <c r="B128" s="77" t="s">
        <v>77</v>
      </c>
      <c r="C128" s="78"/>
      <c r="D128" s="31">
        <v>9.4019611000000003E-2</v>
      </c>
      <c r="E128" s="31">
        <v>9.8207999000000004E-2</v>
      </c>
      <c r="F128" s="31">
        <v>7.5436358999999995E-2</v>
      </c>
      <c r="G128" s="31">
        <v>8.7551536999999999E-2</v>
      </c>
      <c r="H128" s="31">
        <v>9.2161292000000006E-2</v>
      </c>
      <c r="I128" s="31">
        <v>0.10538141400000001</v>
      </c>
      <c r="J128" s="31">
        <v>8.0290765000000014E-2</v>
      </c>
      <c r="K128" s="31">
        <v>8.6391426000000007E-2</v>
      </c>
      <c r="L128" s="31">
        <v>8.9764981000000008E-2</v>
      </c>
      <c r="M128" s="31">
        <v>8.3838194000000019E-2</v>
      </c>
      <c r="N128" s="31">
        <v>7.3398982999999987E-2</v>
      </c>
      <c r="O128" s="31">
        <v>7.2213689806693321E-2</v>
      </c>
      <c r="P128" s="31">
        <v>8.4539926999999987E-2</v>
      </c>
      <c r="Q128" s="32">
        <v>0.10706183</v>
      </c>
      <c r="R128" s="32">
        <v>9.6090621000000043E-2</v>
      </c>
      <c r="S128" s="32">
        <v>8.6327944423125025E-2</v>
      </c>
      <c r="T128" s="32">
        <v>8.6872196999999998E-2</v>
      </c>
      <c r="U128" s="32">
        <v>9.7070184999998962E-2</v>
      </c>
      <c r="V128" s="32">
        <v>7.7054505000000342E-2</v>
      </c>
      <c r="W128" s="32">
        <v>8.9528212999999982E-2</v>
      </c>
      <c r="X128" s="32">
        <v>9.1482544999999957E-2</v>
      </c>
      <c r="Y128" s="32">
        <v>7.9942655999999973E-2</v>
      </c>
      <c r="Z128" s="32">
        <v>6.2730730999999998E-2</v>
      </c>
      <c r="AA128" s="33">
        <v>8.4460594540201897E-2</v>
      </c>
      <c r="AB128" s="34"/>
      <c r="AC128" s="119">
        <f t="shared" ca="1" si="29"/>
        <v>0.34639901677858487</v>
      </c>
      <c r="AD128" s="119">
        <f t="shared" ca="1" si="30"/>
        <v>-5.6603592208392284E-2</v>
      </c>
    </row>
    <row r="129" spans="1:32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AA129" si="31">SUM(E126:E128)</f>
        <v>0.36705624299999995</v>
      </c>
      <c r="F129" s="48">
        <f t="shared" si="31"/>
        <v>0.27600994699999998</v>
      </c>
      <c r="G129" s="48">
        <f t="shared" si="31"/>
        <v>0.22490114699999997</v>
      </c>
      <c r="H129" s="48">
        <f t="shared" si="31"/>
        <v>0.24162985700689901</v>
      </c>
      <c r="I129" s="48">
        <f t="shared" si="31"/>
        <v>0.25470675999999992</v>
      </c>
      <c r="J129" s="48">
        <f t="shared" si="31"/>
        <v>0.24056550999999995</v>
      </c>
      <c r="K129" s="48">
        <f t="shared" si="31"/>
        <v>0.30740911800000004</v>
      </c>
      <c r="L129" s="48">
        <f t="shared" si="31"/>
        <v>0.275329131</v>
      </c>
      <c r="M129" s="48">
        <f t="shared" si="31"/>
        <v>0.24761635199999998</v>
      </c>
      <c r="N129" s="48">
        <f t="shared" si="31"/>
        <v>0.2469405019999999</v>
      </c>
      <c r="O129" s="48">
        <f t="shared" si="31"/>
        <v>0.27936922680669329</v>
      </c>
      <c r="P129" s="48">
        <f t="shared" si="31"/>
        <v>0.31550136399999995</v>
      </c>
      <c r="Q129" s="49">
        <f t="shared" si="31"/>
        <v>0.38551068399999999</v>
      </c>
      <c r="R129" s="49">
        <f t="shared" si="31"/>
        <v>0.30870227299999997</v>
      </c>
      <c r="S129" s="49">
        <f t="shared" si="31"/>
        <v>0.28244865579680084</v>
      </c>
      <c r="T129" s="49">
        <f t="shared" si="31"/>
        <v>0.32600333399999992</v>
      </c>
      <c r="U129" s="49">
        <f t="shared" si="31"/>
        <v>0.39958989099999898</v>
      </c>
      <c r="V129" s="49">
        <f t="shared" si="31"/>
        <v>0.32042290500000031</v>
      </c>
      <c r="W129" s="49">
        <f t="shared" si="31"/>
        <v>0.33277786399999998</v>
      </c>
      <c r="X129" s="49">
        <f t="shared" si="31"/>
        <v>0.38567469699999996</v>
      </c>
      <c r="Y129" s="49">
        <f t="shared" si="31"/>
        <v>0.35139457099999993</v>
      </c>
      <c r="Z129" s="49">
        <f t="shared" si="31"/>
        <v>0.28607798900000003</v>
      </c>
      <c r="AA129" s="50">
        <f t="shared" si="31"/>
        <v>0.33690223448255413</v>
      </c>
      <c r="AB129" s="51"/>
      <c r="AC129" s="121">
        <f t="shared" ca="1" si="29"/>
        <v>0.17765870649543092</v>
      </c>
      <c r="AD129" s="121">
        <f t="shared" ca="1" si="30"/>
        <v>1.2393764516001937E-2</v>
      </c>
    </row>
    <row r="130" spans="1:32" x14ac:dyDescent="0.25">
      <c r="B130" s="77" t="s">
        <v>79</v>
      </c>
      <c r="C130" s="78"/>
      <c r="D130" s="31">
        <v>1.5410923000000002E-2</v>
      </c>
      <c r="E130" s="31">
        <v>1.5296100999999999E-2</v>
      </c>
      <c r="F130" s="31">
        <v>1.3599110000000008E-2</v>
      </c>
      <c r="G130" s="31">
        <v>1.7805662999999999E-2</v>
      </c>
      <c r="H130" s="31">
        <v>1.8537787999999993E-2</v>
      </c>
      <c r="I130" s="31">
        <v>1.9328998999999996E-2</v>
      </c>
      <c r="J130" s="31">
        <v>1.9080687999999995E-2</v>
      </c>
      <c r="K130" s="31">
        <v>2.1547256000000004E-2</v>
      </c>
      <c r="L130" s="31">
        <v>1.9919759000000002E-2</v>
      </c>
      <c r="M130" s="31">
        <v>2.0699250000000002E-2</v>
      </c>
      <c r="N130" s="31">
        <v>1.967348699999999E-2</v>
      </c>
      <c r="O130" s="31">
        <v>2.1966052000000003E-2</v>
      </c>
      <c r="P130" s="31">
        <v>2.658545499999999E-2</v>
      </c>
      <c r="Q130" s="32">
        <v>2.1176252E-2</v>
      </c>
      <c r="R130" s="32">
        <v>1.9342606000000005E-2</v>
      </c>
      <c r="S130" s="32">
        <v>1.8865114999999995E-2</v>
      </c>
      <c r="T130" s="32">
        <v>2.5721730000000005E-2</v>
      </c>
      <c r="U130" s="32">
        <v>2.0339004999999993E-2</v>
      </c>
      <c r="V130" s="32">
        <v>1.6802598999999994E-2</v>
      </c>
      <c r="W130" s="32">
        <v>1.7666080000000001E-2</v>
      </c>
      <c r="X130" s="32">
        <v>2.0367669999999997E-2</v>
      </c>
      <c r="Y130" s="32">
        <v>2.2156002999999994E-2</v>
      </c>
      <c r="Z130" s="32">
        <v>1.7194902000000005E-2</v>
      </c>
      <c r="AA130" s="33">
        <v>2.1398921000000001E-2</v>
      </c>
      <c r="AB130" s="34"/>
      <c r="AC130" s="119">
        <f t="shared" ca="1" si="29"/>
        <v>0.24449217564601389</v>
      </c>
      <c r="AD130" s="119">
        <f t="shared" ca="1" si="30"/>
        <v>0.21129990354396666</v>
      </c>
    </row>
    <row r="131" spans="1:32" x14ac:dyDescent="0.25">
      <c r="B131" s="77" t="s">
        <v>29</v>
      </c>
      <c r="C131" s="78"/>
      <c r="D131" s="31">
        <v>0.18000460200000001</v>
      </c>
      <c r="E131" s="31">
        <v>0.17271686999999991</v>
      </c>
      <c r="F131" s="31">
        <v>0.14084125900000008</v>
      </c>
      <c r="G131" s="31">
        <v>0.13846906599999995</v>
      </c>
      <c r="H131" s="31">
        <v>0.15072417100000154</v>
      </c>
      <c r="I131" s="31">
        <v>0.14093032799999991</v>
      </c>
      <c r="J131" s="31">
        <v>0.13829514192400014</v>
      </c>
      <c r="K131" s="31">
        <v>0.15153673399999998</v>
      </c>
      <c r="L131" s="31">
        <v>0.17718519799999974</v>
      </c>
      <c r="M131" s="31">
        <v>0.16255861800000007</v>
      </c>
      <c r="N131" s="31">
        <v>0.16589605299999982</v>
      </c>
      <c r="O131" s="31">
        <v>0.17061677507999989</v>
      </c>
      <c r="P131" s="31">
        <v>0.16392641800000002</v>
      </c>
      <c r="Q131" s="32">
        <v>0.17056816599999966</v>
      </c>
      <c r="R131" s="32">
        <v>0.1413054286753839</v>
      </c>
      <c r="S131" s="32">
        <v>0.13487130499999997</v>
      </c>
      <c r="T131" s="32">
        <v>0.17468802300000028</v>
      </c>
      <c r="U131" s="32">
        <v>0.19427962999999998</v>
      </c>
      <c r="V131" s="32">
        <v>0.15121209999999996</v>
      </c>
      <c r="W131" s="32">
        <v>0.16726954199999997</v>
      </c>
      <c r="X131" s="32">
        <v>0.19292272500000002</v>
      </c>
      <c r="Y131" s="32">
        <v>0.18220230200000004</v>
      </c>
      <c r="Z131" s="32">
        <v>0.1445742480000001</v>
      </c>
      <c r="AA131" s="33">
        <v>0.15656381700000008</v>
      </c>
      <c r="AB131" s="34"/>
      <c r="AC131" s="119">
        <f t="shared" ca="1" si="29"/>
        <v>8.2930184080915792E-2</v>
      </c>
      <c r="AD131" s="119">
        <f t="shared" ca="1" si="30"/>
        <v>-6.400283561486575E-2</v>
      </c>
    </row>
    <row r="132" spans="1:32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AA132" si="32">SUM(E129:E131)</f>
        <v>0.55506921399999987</v>
      </c>
      <c r="F132" s="48">
        <f t="shared" si="32"/>
        <v>0.43045031600000006</v>
      </c>
      <c r="G132" s="48">
        <f t="shared" si="32"/>
        <v>0.38117587599999991</v>
      </c>
      <c r="H132" s="48">
        <f t="shared" si="32"/>
        <v>0.4108918160069005</v>
      </c>
      <c r="I132" s="48">
        <f t="shared" si="32"/>
        <v>0.41496608699999982</v>
      </c>
      <c r="J132" s="48">
        <f t="shared" si="32"/>
        <v>0.39794133992400005</v>
      </c>
      <c r="K132" s="48">
        <f t="shared" si="32"/>
        <v>0.480493108</v>
      </c>
      <c r="L132" s="48">
        <f t="shared" si="32"/>
        <v>0.47243408799999975</v>
      </c>
      <c r="M132" s="48">
        <f t="shared" si="32"/>
        <v>0.43087422000000009</v>
      </c>
      <c r="N132" s="48">
        <f t="shared" si="32"/>
        <v>0.43251004199999971</v>
      </c>
      <c r="O132" s="48">
        <f t="shared" si="32"/>
        <v>0.4719520538866932</v>
      </c>
      <c r="P132" s="48">
        <f t="shared" si="32"/>
        <v>0.50601323699999989</v>
      </c>
      <c r="Q132" s="49">
        <f t="shared" si="32"/>
        <v>0.57725510199999963</v>
      </c>
      <c r="R132" s="49">
        <f t="shared" si="32"/>
        <v>0.46935030767538388</v>
      </c>
      <c r="S132" s="49">
        <f t="shared" si="32"/>
        <v>0.43618507579680077</v>
      </c>
      <c r="T132" s="49">
        <f t="shared" si="32"/>
        <v>0.52641308700000022</v>
      </c>
      <c r="U132" s="49">
        <f t="shared" si="32"/>
        <v>0.61420852599999898</v>
      </c>
      <c r="V132" s="49">
        <f t="shared" si="32"/>
        <v>0.48843760400000025</v>
      </c>
      <c r="W132" s="49">
        <f t="shared" si="32"/>
        <v>0.517713486</v>
      </c>
      <c r="X132" s="49">
        <f t="shared" si="32"/>
        <v>0.59896509200000003</v>
      </c>
      <c r="Y132" s="49">
        <f t="shared" si="32"/>
        <v>0.5557528759999999</v>
      </c>
      <c r="Z132" s="49">
        <f t="shared" si="32"/>
        <v>0.44784713900000017</v>
      </c>
      <c r="AA132" s="50">
        <f t="shared" si="32"/>
        <v>0.51486497248255425</v>
      </c>
      <c r="AB132" s="51"/>
      <c r="AC132" s="121">
        <f t="shared" ca="1" si="29"/>
        <v>0.14964443812725592</v>
      </c>
      <c r="AD132" s="121">
        <f t="shared" ca="1" si="30"/>
        <v>-5.5021041453916508E-3</v>
      </c>
    </row>
    <row r="133" spans="1:32" ht="5.0999999999999996" customHeight="1" x14ac:dyDescent="0.25">
      <c r="AA133" s="4"/>
    </row>
    <row r="134" spans="1:32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4"/>
      <c r="AC134" s="123"/>
      <c r="AD134" s="123"/>
    </row>
    <row r="135" spans="1:32" x14ac:dyDescent="0.25">
      <c r="AA135" s="4"/>
    </row>
    <row r="136" spans="1:32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"/>
      <c r="AC136" s="12"/>
      <c r="AD136" s="12"/>
      <c r="AE136" s="4"/>
      <c r="AF136" s="4"/>
    </row>
    <row r="137" spans="1:32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4"/>
      <c r="AC137" s="128"/>
      <c r="AD137" s="128"/>
    </row>
    <row r="138" spans="1:32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2"/>
      <c r="AC138" s="133"/>
      <c r="AD138" s="133"/>
    </row>
    <row r="139" spans="1:32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2"/>
      <c r="AC139" s="133"/>
      <c r="AD139" s="133"/>
    </row>
    <row r="140" spans="1:32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2"/>
      <c r="AC140" s="136"/>
      <c r="AD140" s="136"/>
    </row>
    <row r="141" spans="1:32" x14ac:dyDescent="0.25">
      <c r="B141" s="137" t="s">
        <v>2</v>
      </c>
      <c r="C141" s="112"/>
      <c r="D141" s="26" t="str">
        <f>D$10</f>
        <v>1кв 2012</v>
      </c>
      <c r="E141" s="26" t="str">
        <f t="shared" ref="E141:AD141" si="33">E$10</f>
        <v>2кв 2012</v>
      </c>
      <c r="F141" s="26" t="str">
        <f t="shared" si="33"/>
        <v>3кв 2012</v>
      </c>
      <c r="G141" s="26" t="str">
        <f t="shared" si="33"/>
        <v>4кв 2012</v>
      </c>
      <c r="H141" s="26" t="str">
        <f t="shared" si="33"/>
        <v>1кв 2013</v>
      </c>
      <c r="I141" s="26" t="str">
        <f t="shared" si="33"/>
        <v>2кв 2013</v>
      </c>
      <c r="J141" s="26" t="str">
        <f t="shared" si="33"/>
        <v>3кв 2013</v>
      </c>
      <c r="K141" s="26" t="str">
        <f t="shared" si="33"/>
        <v>4кв 2013</v>
      </c>
      <c r="L141" s="26" t="str">
        <f t="shared" si="33"/>
        <v>1кв 2014</v>
      </c>
      <c r="M141" s="26" t="str">
        <f t="shared" si="33"/>
        <v>2кв 2014</v>
      </c>
      <c r="N141" s="26" t="str">
        <f t="shared" si="33"/>
        <v>3кв 2014</v>
      </c>
      <c r="O141" s="26" t="str">
        <f t="shared" si="33"/>
        <v>4кв 2014</v>
      </c>
      <c r="P141" s="26" t="str">
        <f t="shared" si="33"/>
        <v>1кв 2015</v>
      </c>
      <c r="Q141" s="26" t="str">
        <f t="shared" si="33"/>
        <v>2кв 2015</v>
      </c>
      <c r="R141" s="26" t="str">
        <f t="shared" si="33"/>
        <v>3кв 2015</v>
      </c>
      <c r="S141" s="26" t="str">
        <f t="shared" si="33"/>
        <v>4кв 2015</v>
      </c>
      <c r="T141" s="26" t="str">
        <f t="shared" si="33"/>
        <v>1кв 2016</v>
      </c>
      <c r="U141" s="26" t="str">
        <f t="shared" si="33"/>
        <v>2кв 2016</v>
      </c>
      <c r="V141" s="26" t="str">
        <f t="shared" si="33"/>
        <v>3кв 2016</v>
      </c>
      <c r="W141" s="26" t="str">
        <f t="shared" si="33"/>
        <v>4кв 2016</v>
      </c>
      <c r="X141" s="26" t="str">
        <f t="shared" si="33"/>
        <v>1кв 2017</v>
      </c>
      <c r="Y141" s="26" t="str">
        <f t="shared" si="33"/>
        <v>2кв 2017</v>
      </c>
      <c r="Z141" s="26" t="str">
        <f t="shared" si="33"/>
        <v>3кв 2017</v>
      </c>
      <c r="AA141" s="27" t="str">
        <f t="shared" si="33"/>
        <v>4кв 2017</v>
      </c>
      <c r="AB141" s="28"/>
      <c r="AC141" s="29" t="str">
        <f>AC$10</f>
        <v>кв/кв</v>
      </c>
      <c r="AD141" s="29" t="str">
        <f t="shared" si="33"/>
        <v>г/г</v>
      </c>
    </row>
    <row r="142" spans="1:32" x14ac:dyDescent="0.25">
      <c r="B142" s="83" t="s">
        <v>1</v>
      </c>
      <c r="C142" s="78"/>
      <c r="D142" s="48">
        <f>SUM(D143:D144,D146)</f>
        <v>3.5691610874480002</v>
      </c>
      <c r="E142" s="48">
        <f t="shared" ref="E142:AA142" si="34">SUM(E143:E144,E146)</f>
        <v>3.7762470608000003</v>
      </c>
      <c r="F142" s="48">
        <f t="shared" si="34"/>
        <v>3.7306599780000012</v>
      </c>
      <c r="G142" s="48">
        <f t="shared" si="34"/>
        <v>3.637940704</v>
      </c>
      <c r="H142" s="48">
        <f t="shared" si="34"/>
        <v>3.6513354315900002</v>
      </c>
      <c r="I142" s="48">
        <f t="shared" si="34"/>
        <v>3.7417747785600008</v>
      </c>
      <c r="J142" s="48">
        <f t="shared" si="34"/>
        <v>3.8523891649050004</v>
      </c>
      <c r="K142" s="48">
        <f t="shared" si="34"/>
        <v>4.0640358628750004</v>
      </c>
      <c r="L142" s="48">
        <f t="shared" si="34"/>
        <v>3.9090204453032502</v>
      </c>
      <c r="M142" s="48">
        <f t="shared" si="34"/>
        <v>3.7725097070078997</v>
      </c>
      <c r="N142" s="48">
        <f t="shared" si="34"/>
        <v>4.1313452203870993</v>
      </c>
      <c r="O142" s="48">
        <f t="shared" si="34"/>
        <v>4.1084834531166008</v>
      </c>
      <c r="P142" s="48">
        <f t="shared" si="34"/>
        <v>3.8741256032220996</v>
      </c>
      <c r="Q142" s="49">
        <f t="shared" si="34"/>
        <v>4.0489612188985991</v>
      </c>
      <c r="R142" s="49">
        <f t="shared" si="34"/>
        <v>4.0790683633509008</v>
      </c>
      <c r="S142" s="49">
        <f t="shared" si="34"/>
        <v>3.8641184414635998</v>
      </c>
      <c r="T142" s="49">
        <f t="shared" si="34"/>
        <v>3.9946483110770994</v>
      </c>
      <c r="U142" s="49">
        <f t="shared" si="34"/>
        <v>4.2275012812801505</v>
      </c>
      <c r="V142" s="49">
        <f t="shared" si="34"/>
        <v>4.0442757362673003</v>
      </c>
      <c r="W142" s="49">
        <f t="shared" si="34"/>
        <v>4.1717831431043004</v>
      </c>
      <c r="X142" s="49">
        <f t="shared" si="34"/>
        <v>4.1516558877203007</v>
      </c>
      <c r="Y142" s="49">
        <f t="shared" si="34"/>
        <v>4.0824245046316001</v>
      </c>
      <c r="Z142" s="49">
        <f t="shared" si="34"/>
        <v>4.3629029622473006</v>
      </c>
      <c r="AA142" s="50">
        <f t="shared" si="34"/>
        <v>4.2529602491115996</v>
      </c>
      <c r="AB142" s="51"/>
      <c r="AC142" s="121">
        <f ca="1">OFFSET(AB142,0,-1)/OFFSET(AB142,0,-2)-1</f>
        <v>-2.5199440392566053E-2</v>
      </c>
      <c r="AD142" s="121">
        <f ca="1">OFFSET(AB142,0,-1)/OFFSET(AB142,0,-5)-1</f>
        <v>1.9458611155634964E-2</v>
      </c>
    </row>
    <row r="143" spans="1:32" x14ac:dyDescent="0.25">
      <c r="B143" s="77" t="s">
        <v>85</v>
      </c>
      <c r="C143" s="78"/>
      <c r="D143" s="31">
        <v>2.9501501440000002</v>
      </c>
      <c r="E143" s="31">
        <v>3.1301286319999999</v>
      </c>
      <c r="F143" s="31">
        <v>3.0764226480000008</v>
      </c>
      <c r="G143" s="31">
        <v>3.0274994770000001</v>
      </c>
      <c r="H143" s="31">
        <v>3.0318816160000006</v>
      </c>
      <c r="I143" s="31">
        <v>3.0855236660000007</v>
      </c>
      <c r="J143" s="31">
        <v>3.0891173250000001</v>
      </c>
      <c r="K143" s="31">
        <v>3.1933196070000003</v>
      </c>
      <c r="L143" s="31">
        <v>3.0856759650000005</v>
      </c>
      <c r="M143" s="31">
        <v>2.8938604539999995</v>
      </c>
      <c r="N143" s="31">
        <v>3.1805060699999994</v>
      </c>
      <c r="O143" s="31">
        <v>3.3961477820000008</v>
      </c>
      <c r="P143" s="31">
        <v>3.0898272529999997</v>
      </c>
      <c r="Q143" s="32">
        <v>3.2273513849999995</v>
      </c>
      <c r="R143" s="32">
        <v>3.3095944090000002</v>
      </c>
      <c r="S143" s="32">
        <v>3.2550385500000001</v>
      </c>
      <c r="T143" s="32">
        <v>3.2024067169999997</v>
      </c>
      <c r="U143" s="32">
        <v>3.3009821430000001</v>
      </c>
      <c r="V143" s="32">
        <v>3.1630602570000002</v>
      </c>
      <c r="W143" s="32">
        <v>3.3186329939999997</v>
      </c>
      <c r="X143" s="32">
        <v>3.3516221390000003</v>
      </c>
      <c r="Y143" s="32">
        <v>3.1337777579999999</v>
      </c>
      <c r="Z143" s="32">
        <v>3.3564845380000006</v>
      </c>
      <c r="AA143" s="33">
        <v>3.3559612530000003</v>
      </c>
      <c r="AB143" s="34"/>
      <c r="AC143" s="119">
        <f ca="1">OFFSET(AB143,0,-1)/OFFSET(AB143,0,-2)-1</f>
        <v>-1.5590269940946033E-4</v>
      </c>
      <c r="AD143" s="119">
        <f ca="1">OFFSET(AB143,0,-1)/OFFSET(AB143,0,-5)-1</f>
        <v>1.1248082890602529E-2</v>
      </c>
    </row>
    <row r="144" spans="1:32" x14ac:dyDescent="0.25">
      <c r="B144" s="77" t="s">
        <v>86</v>
      </c>
      <c r="C144" s="78"/>
      <c r="D144" s="31">
        <v>0.42306192100000001</v>
      </c>
      <c r="E144" s="31">
        <v>0.46501500000000001</v>
      </c>
      <c r="F144" s="31">
        <v>0.47947432200000001</v>
      </c>
      <c r="G144" s="31">
        <v>0.43614089100000003</v>
      </c>
      <c r="H144" s="31">
        <v>0.44979751999999995</v>
      </c>
      <c r="I144" s="31">
        <v>0.488262223</v>
      </c>
      <c r="J144" s="31">
        <v>0.58717543799999994</v>
      </c>
      <c r="K144" s="31">
        <v>0.70681060600000001</v>
      </c>
      <c r="L144" s="31">
        <v>0.65404339299999992</v>
      </c>
      <c r="M144" s="31">
        <v>0.72175220600000001</v>
      </c>
      <c r="N144" s="31">
        <v>0.775827143</v>
      </c>
      <c r="O144" s="31">
        <v>0.55054978600000004</v>
      </c>
      <c r="P144" s="31">
        <v>0.69030612800000002</v>
      </c>
      <c r="Q144" s="32">
        <v>0.69054377300000003</v>
      </c>
      <c r="R144" s="32">
        <v>0.61857539600000011</v>
      </c>
      <c r="S144" s="32">
        <v>0.52759239800000002</v>
      </c>
      <c r="T144" s="32">
        <v>0.63439897000000001</v>
      </c>
      <c r="U144" s="32">
        <v>0.74520987900000002</v>
      </c>
      <c r="V144" s="32">
        <v>0.77774143200000001</v>
      </c>
      <c r="W144" s="32">
        <v>0.73494323600000011</v>
      </c>
      <c r="X144" s="32">
        <v>0.61927316399999999</v>
      </c>
      <c r="Y144" s="32">
        <v>0.7951897269999999</v>
      </c>
      <c r="Z144" s="32">
        <v>0.86002726899999993</v>
      </c>
      <c r="AA144" s="33">
        <v>0.75496524999999992</v>
      </c>
      <c r="AB144" s="34"/>
      <c r="AC144" s="119">
        <f ca="1">OFFSET(AB144,0,-1)/OFFSET(AB144,0,-2)-1</f>
        <v>-0.12216126486566092</v>
      </c>
      <c r="AD144" s="119">
        <f ca="1">OFFSET(AB144,0,-1)/OFFSET(AB144,0,-5)-1</f>
        <v>2.7242939344501726E-2</v>
      </c>
    </row>
    <row r="145" spans="1:30" x14ac:dyDescent="0.25">
      <c r="B145" s="77" t="s">
        <v>87</v>
      </c>
      <c r="C145" s="78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1.0546423000000001E-2</v>
      </c>
      <c r="J145" s="31">
        <v>9.5094568000000004E-2</v>
      </c>
      <c r="K145" s="31">
        <v>0.25315897599999998</v>
      </c>
      <c r="L145" s="31">
        <v>0.19493955299999999</v>
      </c>
      <c r="M145" s="31">
        <v>0.27906741099999999</v>
      </c>
      <c r="N145" s="31">
        <v>0.28279097799999997</v>
      </c>
      <c r="O145" s="31">
        <v>0.19817707600000001</v>
      </c>
      <c r="P145" s="31">
        <v>0.26072329799999999</v>
      </c>
      <c r="Q145" s="32">
        <v>0.26252829299999997</v>
      </c>
      <c r="R145" s="32">
        <v>0.28416814600000001</v>
      </c>
      <c r="S145" s="32">
        <v>0.28364362800000004</v>
      </c>
      <c r="T145" s="32">
        <v>0.30130328499999998</v>
      </c>
      <c r="U145" s="32">
        <v>0.34208660400000002</v>
      </c>
      <c r="V145" s="32">
        <v>0.35443696699999999</v>
      </c>
      <c r="W145" s="32">
        <v>0.347318446</v>
      </c>
      <c r="X145" s="32">
        <v>0.27124968900000002</v>
      </c>
      <c r="Y145" s="32">
        <v>0.36093902299999997</v>
      </c>
      <c r="Z145" s="32">
        <v>0.37496596899999995</v>
      </c>
      <c r="AA145" s="33">
        <v>0.34688653800000002</v>
      </c>
      <c r="AB145" s="34"/>
      <c r="AC145" s="119">
        <f ca="1">OFFSET(AB145,0,-1)/OFFSET(AB145,0,-2)-1</f>
        <v>-7.4885278455762871E-2</v>
      </c>
      <c r="AD145" s="119">
        <f ca="1">OFFSET(AB145,0,-1)/OFFSET(AB145,0,-5)-1</f>
        <v>-1.2435504217359616E-3</v>
      </c>
    </row>
    <row r="146" spans="1:30" x14ac:dyDescent="0.25">
      <c r="B146" s="77" t="s">
        <v>88</v>
      </c>
      <c r="C146" s="78"/>
      <c r="D146" s="31">
        <v>0.195949022448</v>
      </c>
      <c r="E146" s="31">
        <v>0.18110342880000002</v>
      </c>
      <c r="F146" s="31">
        <v>0.17476300800000003</v>
      </c>
      <c r="G146" s="31">
        <v>0.17430033600000003</v>
      </c>
      <c r="H146" s="31">
        <v>0.16965629559000001</v>
      </c>
      <c r="I146" s="31">
        <v>0.16798888956000002</v>
      </c>
      <c r="J146" s="31">
        <v>0.17609640190500001</v>
      </c>
      <c r="K146" s="31">
        <v>0.16390564987500003</v>
      </c>
      <c r="L146" s="31">
        <v>0.16930108730325</v>
      </c>
      <c r="M146" s="31">
        <v>0.1568970470079</v>
      </c>
      <c r="N146" s="31">
        <v>0.17501200738709999</v>
      </c>
      <c r="O146" s="31">
        <v>0.16178588511660003</v>
      </c>
      <c r="P146" s="31">
        <v>9.3992222222099991E-2</v>
      </c>
      <c r="Q146" s="32">
        <v>0.13106606089860004</v>
      </c>
      <c r="R146" s="32">
        <v>0.15089855835090002</v>
      </c>
      <c r="S146" s="32">
        <v>8.14874934636E-2</v>
      </c>
      <c r="T146" s="32">
        <v>0.15784262407710001</v>
      </c>
      <c r="U146" s="32">
        <v>0.18130925928015001</v>
      </c>
      <c r="V146" s="32">
        <v>0.10347404726730002</v>
      </c>
      <c r="W146" s="32">
        <v>0.1182069131043</v>
      </c>
      <c r="X146" s="32">
        <v>0.18076058472030002</v>
      </c>
      <c r="Y146" s="32">
        <v>0.15345701963159999</v>
      </c>
      <c r="Z146" s="32">
        <v>0.14639115524729998</v>
      </c>
      <c r="AA146" s="33">
        <v>0.14203374611160002</v>
      </c>
      <c r="AB146" s="34"/>
      <c r="AC146" s="119">
        <f ca="1">OFFSET(AB146,0,-1)/OFFSET(AB146,0,-2)-1</f>
        <v>-2.9765521887841873E-2</v>
      </c>
      <c r="AD146" s="119">
        <f ca="1">OFFSET(AB146,0,-1)/OFFSET(AB146,0,-5)-1</f>
        <v>0.20156886244272698</v>
      </c>
    </row>
    <row r="147" spans="1:30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39"/>
      <c r="AB147" s="34"/>
      <c r="AC147" s="140"/>
      <c r="AD147" s="140"/>
    </row>
    <row r="148" spans="1:30" ht="17.25" x14ac:dyDescent="0.25">
      <c r="B148" s="77" t="s">
        <v>90</v>
      </c>
      <c r="C148" s="78"/>
      <c r="D148" s="31">
        <v>6.5617289924999947E-2</v>
      </c>
      <c r="E148" s="31">
        <v>6.625839675499999E-2</v>
      </c>
      <c r="F148" s="31">
        <v>4.0918159579999995E-2</v>
      </c>
      <c r="G148" s="31">
        <v>3.6203135930000005E-2</v>
      </c>
      <c r="H148" s="31">
        <v>0.10271572000000001</v>
      </c>
      <c r="I148" s="31">
        <v>2.02676E-2</v>
      </c>
      <c r="J148" s="31">
        <v>1.3897110000000001E-2</v>
      </c>
      <c r="K148" s="31">
        <v>2.2213149999999997E-2</v>
      </c>
      <c r="L148" s="31">
        <v>4.7104909953000006E-2</v>
      </c>
      <c r="M148" s="31">
        <v>5.3918233244000004E-2</v>
      </c>
      <c r="N148" s="31">
        <v>4.3295777000000001E-2</v>
      </c>
      <c r="O148" s="31">
        <v>4.2820830000000004E-2</v>
      </c>
      <c r="P148" s="31">
        <v>5.7077971000000005E-2</v>
      </c>
      <c r="Q148" s="32">
        <v>5.4238113999999997E-2</v>
      </c>
      <c r="R148" s="32">
        <v>4.2258186000000003E-2</v>
      </c>
      <c r="S148" s="32">
        <v>4.0062869999999993E-2</v>
      </c>
      <c r="T148" s="32">
        <v>4.8905549999999999E-2</v>
      </c>
      <c r="U148" s="32">
        <v>5.5625090000000002E-2</v>
      </c>
      <c r="V148" s="32">
        <v>4.7405491000000001E-2</v>
      </c>
      <c r="W148" s="32">
        <v>5.1272810000000002E-2</v>
      </c>
      <c r="X148" s="32">
        <v>5.8607720999999995E-2</v>
      </c>
      <c r="Y148" s="32">
        <v>6.1889128000000002E-2</v>
      </c>
      <c r="Z148" s="32">
        <v>4.2921220000000003E-2</v>
      </c>
      <c r="AA148" s="33">
        <v>6.2401889999999995E-2</v>
      </c>
      <c r="AB148" s="34"/>
      <c r="AC148" s="119">
        <f ca="1">OFFSET(AB148,0,-1)/OFFSET(AB148,0,-2)-1</f>
        <v>0.45387036994754548</v>
      </c>
      <c r="AD148" s="119">
        <f ca="1">OFFSET(AB148,0,-1)/OFFSET(AB148,0,-5)-1</f>
        <v>0.21705617460794513</v>
      </c>
    </row>
    <row r="149" spans="1:30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34"/>
      <c r="AC149" s="142"/>
      <c r="AD149" s="142"/>
    </row>
    <row r="150" spans="1:30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4"/>
      <c r="AC150" s="123"/>
      <c r="AD150" s="123"/>
    </row>
    <row r="151" spans="1:30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34"/>
      <c r="AC151" s="142"/>
      <c r="AD151" s="142"/>
    </row>
    <row r="152" spans="1:30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34"/>
      <c r="AC152" s="142"/>
      <c r="AD152" s="142"/>
    </row>
    <row r="153" spans="1:30" x14ac:dyDescent="0.25">
      <c r="B153" s="137" t="s">
        <v>2</v>
      </c>
      <c r="C153" s="112"/>
      <c r="D153" s="26" t="str">
        <f>D$10</f>
        <v>1кв 2012</v>
      </c>
      <c r="E153" s="26" t="str">
        <f t="shared" ref="E153:AD153" si="35">E$10</f>
        <v>2кв 2012</v>
      </c>
      <c r="F153" s="26" t="str">
        <f t="shared" si="35"/>
        <v>3кв 2012</v>
      </c>
      <c r="G153" s="26" t="str">
        <f t="shared" si="35"/>
        <v>4кв 2012</v>
      </c>
      <c r="H153" s="26" t="str">
        <f t="shared" si="35"/>
        <v>1кв 2013</v>
      </c>
      <c r="I153" s="26" t="str">
        <f t="shared" si="35"/>
        <v>2кв 2013</v>
      </c>
      <c r="J153" s="26" t="str">
        <f t="shared" si="35"/>
        <v>3кв 2013</v>
      </c>
      <c r="K153" s="26" t="str">
        <f t="shared" si="35"/>
        <v>4кв 2013</v>
      </c>
      <c r="L153" s="26" t="str">
        <f t="shared" si="35"/>
        <v>1кв 2014</v>
      </c>
      <c r="M153" s="26" t="str">
        <f t="shared" si="35"/>
        <v>2кв 2014</v>
      </c>
      <c r="N153" s="26" t="str">
        <f t="shared" si="35"/>
        <v>3кв 2014</v>
      </c>
      <c r="O153" s="26" t="str">
        <f t="shared" si="35"/>
        <v>4кв 2014</v>
      </c>
      <c r="P153" s="26" t="str">
        <f t="shared" si="35"/>
        <v>1кв 2015</v>
      </c>
      <c r="Q153" s="26" t="str">
        <f t="shared" si="35"/>
        <v>2кв 2015</v>
      </c>
      <c r="R153" s="26" t="str">
        <f t="shared" si="35"/>
        <v>3кв 2015</v>
      </c>
      <c r="S153" s="26" t="str">
        <f t="shared" si="35"/>
        <v>4кв 2015</v>
      </c>
      <c r="T153" s="26" t="str">
        <f t="shared" si="35"/>
        <v>1кв 2016</v>
      </c>
      <c r="U153" s="26" t="str">
        <f t="shared" si="35"/>
        <v>2кв 2016</v>
      </c>
      <c r="V153" s="26" t="str">
        <f t="shared" si="35"/>
        <v>3кв 2016</v>
      </c>
      <c r="W153" s="26" t="str">
        <f t="shared" si="35"/>
        <v>4кв 2016</v>
      </c>
      <c r="X153" s="26" t="str">
        <f t="shared" si="35"/>
        <v>1кв 2017</v>
      </c>
      <c r="Y153" s="26" t="str">
        <f t="shared" si="35"/>
        <v>2кв 2017</v>
      </c>
      <c r="Z153" s="26" t="str">
        <f t="shared" si="35"/>
        <v>3кв 2017</v>
      </c>
      <c r="AA153" s="27" t="str">
        <f t="shared" si="35"/>
        <v>4кв 2017</v>
      </c>
      <c r="AB153" s="28"/>
      <c r="AC153" s="29" t="str">
        <f>AC$10</f>
        <v>кв/кв</v>
      </c>
      <c r="AD153" s="29" t="str">
        <f t="shared" si="35"/>
        <v>г/г</v>
      </c>
    </row>
    <row r="154" spans="1:30" x14ac:dyDescent="0.25">
      <c r="B154" s="77" t="s">
        <v>93</v>
      </c>
      <c r="C154" s="78"/>
      <c r="D154" s="31">
        <v>0.20853406000000002</v>
      </c>
      <c r="E154" s="31">
        <v>0.20060034000000002</v>
      </c>
      <c r="F154" s="31">
        <v>0.10951561000000001</v>
      </c>
      <c r="G154" s="31">
        <v>4.2905639999999995E-2</v>
      </c>
      <c r="H154" s="31">
        <v>0.10271572000000001</v>
      </c>
      <c r="I154" s="31">
        <v>2.02676E-2</v>
      </c>
      <c r="J154" s="31">
        <v>1.3897110000000001E-2</v>
      </c>
      <c r="K154" s="31">
        <v>2.2213149999999997E-2</v>
      </c>
      <c r="L154" s="31">
        <v>6.2684999999999998E-3</v>
      </c>
      <c r="M154" s="31">
        <v>4.2421999999999998E-3</v>
      </c>
      <c r="N154" s="31">
        <v>0.15083902000000002</v>
      </c>
      <c r="O154" s="31">
        <v>0.15711443999999999</v>
      </c>
      <c r="P154" s="31">
        <v>0.10055362</v>
      </c>
      <c r="Q154" s="32">
        <v>0.13323939999999998</v>
      </c>
      <c r="R154" s="32">
        <v>0.30580373000000005</v>
      </c>
      <c r="S154" s="32">
        <v>8.9749169999999989E-2</v>
      </c>
      <c r="T154" s="32">
        <v>0.15941328000000002</v>
      </c>
      <c r="U154" s="32">
        <v>0.15470811000000001</v>
      </c>
      <c r="V154" s="32">
        <v>6.8027450000000003E-2</v>
      </c>
      <c r="W154" s="32">
        <v>7.9952399999999993E-2</v>
      </c>
      <c r="X154" s="32">
        <v>2.8778800000000004E-2</v>
      </c>
      <c r="Y154" s="32">
        <v>0.1032088</v>
      </c>
      <c r="Z154" s="32">
        <v>0.18734334999999999</v>
      </c>
      <c r="AA154" s="33">
        <v>0.25398831000000005</v>
      </c>
      <c r="AB154" s="34"/>
      <c r="AC154" s="119">
        <f t="shared" ref="AC154:AC160" ca="1" si="36">OFFSET(AB154,0,-1)/OFFSET(AB154,0,-2)-1</f>
        <v>0.35573699306647422</v>
      </c>
      <c r="AD154" s="119">
        <f t="shared" ref="AD154:AD160" ca="1" si="37">OFFSET(AB154,0,-1)/OFFSET(AB154,0,-5)-1</f>
        <v>2.1767440377024339</v>
      </c>
    </row>
    <row r="155" spans="1:30" x14ac:dyDescent="0.25">
      <c r="B155" s="77" t="s">
        <v>94</v>
      </c>
      <c r="C155" s="78"/>
      <c r="D155" s="31">
        <v>0.72398699199999994</v>
      </c>
      <c r="E155" s="31">
        <v>1.0376361939999996</v>
      </c>
      <c r="F155" s="31">
        <v>1.0495487680000006</v>
      </c>
      <c r="G155" s="31">
        <v>1.1004456879999993</v>
      </c>
      <c r="H155" s="31">
        <v>1.4013055199999997</v>
      </c>
      <c r="I155" s="31">
        <v>1.447742188624072</v>
      </c>
      <c r="J155" s="31">
        <v>1.0817255276112161</v>
      </c>
      <c r="K155" s="31">
        <v>1.503921250000001</v>
      </c>
      <c r="L155" s="31">
        <v>1.05986943</v>
      </c>
      <c r="M155" s="31">
        <v>0.90487295000000056</v>
      </c>
      <c r="N155" s="31">
        <v>0.97623216999999995</v>
      </c>
      <c r="O155" s="31">
        <v>1.3600674499999994</v>
      </c>
      <c r="P155" s="31">
        <v>1.1678817100000005</v>
      </c>
      <c r="Q155" s="32">
        <v>1.2759178100000006</v>
      </c>
      <c r="R155" s="32">
        <v>1.1325239599999994</v>
      </c>
      <c r="S155" s="32">
        <v>1.3771598799999998</v>
      </c>
      <c r="T155" s="32">
        <v>1.2911970199999996</v>
      </c>
      <c r="U155" s="32">
        <v>1.0668413800000005</v>
      </c>
      <c r="V155" s="32">
        <v>1.02730707</v>
      </c>
      <c r="W155" s="32">
        <v>1.3367765699999996</v>
      </c>
      <c r="X155" s="32">
        <v>1.1786083799999998</v>
      </c>
      <c r="Y155" s="32">
        <v>0.81048449000000067</v>
      </c>
      <c r="Z155" s="32">
        <v>1.104915429999999</v>
      </c>
      <c r="AA155" s="33">
        <v>1.4951403599999999</v>
      </c>
      <c r="AB155" s="34"/>
      <c r="AC155" s="119">
        <f t="shared" ca="1" si="36"/>
        <v>0.35317176265698569</v>
      </c>
      <c r="AD155" s="119">
        <f t="shared" ca="1" si="37"/>
        <v>0.11846691029301959</v>
      </c>
    </row>
    <row r="156" spans="1:30" x14ac:dyDescent="0.25">
      <c r="B156" s="77" t="s">
        <v>95</v>
      </c>
      <c r="C156" s="78"/>
      <c r="D156" s="31">
        <v>2.4223115812392972</v>
      </c>
      <c r="E156" s="31">
        <v>2.3582279513112412</v>
      </c>
      <c r="F156" s="31">
        <v>2.1460645119174768</v>
      </c>
      <c r="G156" s="31">
        <v>2.0707381346084945</v>
      </c>
      <c r="H156" s="31">
        <v>1.9120378987966729</v>
      </c>
      <c r="I156" s="31">
        <v>1.895819584042798</v>
      </c>
      <c r="J156" s="31">
        <v>1.9082746042534529</v>
      </c>
      <c r="K156" s="31">
        <v>1.8341081262943248</v>
      </c>
      <c r="L156" s="31">
        <v>1.9035030948832004</v>
      </c>
      <c r="M156" s="31">
        <v>2.0670313506545495</v>
      </c>
      <c r="N156" s="31">
        <v>1.9723177869079496</v>
      </c>
      <c r="O156" s="31">
        <v>1.9300116948265</v>
      </c>
      <c r="P156" s="31">
        <v>1.9769248920834011</v>
      </c>
      <c r="Q156" s="32">
        <v>2.0003689088123502</v>
      </c>
      <c r="R156" s="32">
        <v>2.0454677557220498</v>
      </c>
      <c r="S156" s="32">
        <v>1.8319762089968503</v>
      </c>
      <c r="T156" s="32">
        <v>2.0133692622803507</v>
      </c>
      <c r="U156" s="32">
        <v>2.1342275438494989</v>
      </c>
      <c r="V156" s="32">
        <v>2.0150516179126994</v>
      </c>
      <c r="W156" s="32">
        <v>1.9183046936412995</v>
      </c>
      <c r="X156" s="32">
        <v>2.1141105335797499</v>
      </c>
      <c r="Y156" s="32">
        <v>2.1887615438641501</v>
      </c>
      <c r="Z156" s="32">
        <v>2.1245751831832003</v>
      </c>
      <c r="AA156" s="33">
        <v>2.0810895989815394</v>
      </c>
      <c r="AB156" s="34"/>
      <c r="AC156" s="119">
        <f t="shared" ca="1" si="36"/>
        <v>-2.0467896145010656E-2</v>
      </c>
      <c r="AD156" s="119">
        <f t="shared" ca="1" si="37"/>
        <v>8.4858732754932609E-2</v>
      </c>
    </row>
    <row r="157" spans="1:30" x14ac:dyDescent="0.25">
      <c r="B157" s="77" t="s">
        <v>57</v>
      </c>
      <c r="C157" s="78"/>
      <c r="D157" s="31">
        <v>0</v>
      </c>
      <c r="E157" s="31">
        <v>1.9050499999999999E-3</v>
      </c>
      <c r="F157" s="31">
        <v>1.449E-5</v>
      </c>
      <c r="G157" s="31">
        <v>0</v>
      </c>
      <c r="H157" s="31">
        <v>0</v>
      </c>
      <c r="I157" s="31">
        <v>1.9342000000000001E-3</v>
      </c>
      <c r="J157" s="31">
        <v>5.7852272999999996E-2</v>
      </c>
      <c r="K157" s="31">
        <v>9.3943700000000005E-2</v>
      </c>
      <c r="L157" s="31">
        <v>7.4184689999999998E-2</v>
      </c>
      <c r="M157" s="31">
        <v>8.4830040000000009E-2</v>
      </c>
      <c r="N157" s="31">
        <v>6.5252340000000006E-2</v>
      </c>
      <c r="O157" s="31">
        <v>6.4397600000000013E-2</v>
      </c>
      <c r="P157" s="31">
        <v>5.2396124000000002E-2</v>
      </c>
      <c r="Q157" s="32">
        <v>7.3452481999999999E-2</v>
      </c>
      <c r="R157" s="32">
        <v>5.609351600000001E-2</v>
      </c>
      <c r="S157" s="32">
        <v>0.10422942800000001</v>
      </c>
      <c r="T157" s="32">
        <v>0.16854418400000004</v>
      </c>
      <c r="U157" s="32">
        <v>0.15825392899999999</v>
      </c>
      <c r="V157" s="32">
        <v>0.19404750400000001</v>
      </c>
      <c r="W157" s="32">
        <v>0.14006735599999998</v>
      </c>
      <c r="X157" s="32">
        <v>9.2971385000000004E-2</v>
      </c>
      <c r="Y157" s="32">
        <v>0.17557859554831282</v>
      </c>
      <c r="Z157" s="32">
        <v>0.21916005699999999</v>
      </c>
      <c r="AA157" s="33">
        <v>0.22859618900000001</v>
      </c>
      <c r="AB157" s="34"/>
      <c r="AC157" s="119">
        <f t="shared" ca="1" si="36"/>
        <v>4.3055893163962855E-2</v>
      </c>
      <c r="AD157" s="119">
        <f t="shared" ca="1" si="37"/>
        <v>0.63204472139818257</v>
      </c>
    </row>
    <row r="158" spans="1:30" x14ac:dyDescent="0.25">
      <c r="B158" s="77" t="s">
        <v>37</v>
      </c>
      <c r="C158" s="78"/>
      <c r="D158" s="31">
        <v>0.355378525</v>
      </c>
      <c r="E158" s="31">
        <v>0.366535</v>
      </c>
      <c r="F158" s="31">
        <v>0.37785346500000005</v>
      </c>
      <c r="G158" s="31">
        <v>0.35390624999999998</v>
      </c>
      <c r="H158" s="31">
        <v>0.373023351</v>
      </c>
      <c r="I158" s="31">
        <v>0.37522250299999999</v>
      </c>
      <c r="J158" s="31">
        <v>0.44795530189999999</v>
      </c>
      <c r="K158" s="31">
        <v>0.51608220000000005</v>
      </c>
      <c r="L158" s="31">
        <v>0.46765646699999996</v>
      </c>
      <c r="M158" s="31">
        <v>0.541800438</v>
      </c>
      <c r="N158" s="31">
        <v>0.57961143199999998</v>
      </c>
      <c r="O158" s="31">
        <v>0.40442866499999996</v>
      </c>
      <c r="P158" s="31">
        <v>0.52907568500000002</v>
      </c>
      <c r="Q158" s="32">
        <v>0.46495750600000008</v>
      </c>
      <c r="R158" s="32">
        <v>0.55060403599999996</v>
      </c>
      <c r="S158" s="32">
        <v>0.34511646800000001</v>
      </c>
      <c r="T158" s="32">
        <v>0.40195273299999995</v>
      </c>
      <c r="U158" s="32">
        <v>0.49876653199999998</v>
      </c>
      <c r="V158" s="32">
        <v>0.50072511299999989</v>
      </c>
      <c r="W158" s="32">
        <v>0.51308957600000005</v>
      </c>
      <c r="X158" s="32">
        <v>0.42126030800000003</v>
      </c>
      <c r="Y158" s="32">
        <v>0.53262200030000006</v>
      </c>
      <c r="Z158" s="32">
        <v>0.54087372229499997</v>
      </c>
      <c r="AA158" s="33">
        <v>0.45263188999999998</v>
      </c>
      <c r="AB158" s="34"/>
      <c r="AC158" s="119">
        <f t="shared" ca="1" si="36"/>
        <v>-0.16314682828475757</v>
      </c>
      <c r="AD158" s="119">
        <f t="shared" ca="1" si="37"/>
        <v>-0.11783066510787987</v>
      </c>
    </row>
    <row r="159" spans="1:30" x14ac:dyDescent="0.25">
      <c r="B159" s="143" t="s">
        <v>38</v>
      </c>
      <c r="C159" s="78"/>
      <c r="D159" s="31">
        <v>6.4665529999999999E-2</v>
      </c>
      <c r="E159" s="144">
        <v>7.6468104299999992E-2</v>
      </c>
      <c r="F159" s="144">
        <v>7.8660622999999999E-2</v>
      </c>
      <c r="G159" s="144">
        <v>6.6778254999999995E-2</v>
      </c>
      <c r="H159" s="144">
        <v>7.1327846000000014E-2</v>
      </c>
      <c r="I159" s="144">
        <v>7.7624257000000002E-2</v>
      </c>
      <c r="J159" s="144">
        <v>8.1182327999999998E-2</v>
      </c>
      <c r="K159" s="144">
        <v>7.3813381999999997E-2</v>
      </c>
      <c r="L159" s="144">
        <v>7.7769276999999998E-2</v>
      </c>
      <c r="M159" s="144">
        <v>8.6835522999999998E-2</v>
      </c>
      <c r="N159" s="144">
        <v>8.6341020000000004E-2</v>
      </c>
      <c r="O159" s="144">
        <v>7.9029678999999992E-2</v>
      </c>
      <c r="P159" s="144">
        <v>7.7885362E-2</v>
      </c>
      <c r="Q159" s="145">
        <v>6.1330078999999996E-2</v>
      </c>
      <c r="R159" s="145">
        <v>7.5133254999999996E-2</v>
      </c>
      <c r="S159" s="145">
        <v>5.8749344000000002E-2</v>
      </c>
      <c r="T159" s="145">
        <v>5.9033490000000008E-2</v>
      </c>
      <c r="U159" s="145">
        <v>7.0000264000000006E-2</v>
      </c>
      <c r="V159" s="145">
        <v>6.5139474000000003E-2</v>
      </c>
      <c r="W159" s="145">
        <v>6.5556053000000003E-2</v>
      </c>
      <c r="X159" s="145">
        <v>5.8712176000000005E-2</v>
      </c>
      <c r="Y159" s="145">
        <v>7.1505835000000004E-2</v>
      </c>
      <c r="Z159" s="145">
        <v>7.7424353000000001E-2</v>
      </c>
      <c r="AA159" s="146">
        <v>6.4478069999999998E-2</v>
      </c>
      <c r="AB159" s="34"/>
      <c r="AC159" s="147">
        <f t="shared" ca="1" si="36"/>
        <v>-0.16721202694454551</v>
      </c>
      <c r="AD159" s="147">
        <f t="shared" ca="1" si="37"/>
        <v>-1.6443683697674794E-2</v>
      </c>
    </row>
    <row r="160" spans="1:30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AA160" si="38">SUM(E154:E159)</f>
        <v>4.0413726396112413</v>
      </c>
      <c r="F160" s="49">
        <f t="shared" si="38"/>
        <v>3.7616574679174777</v>
      </c>
      <c r="G160" s="49">
        <f t="shared" si="38"/>
        <v>3.6347739676084942</v>
      </c>
      <c r="H160" s="49">
        <f t="shared" si="38"/>
        <v>3.8604103357966726</v>
      </c>
      <c r="I160" s="49">
        <f t="shared" si="38"/>
        <v>3.8186103326668697</v>
      </c>
      <c r="J160" s="49">
        <f t="shared" si="38"/>
        <v>3.5908871447646691</v>
      </c>
      <c r="K160" s="49">
        <f t="shared" si="38"/>
        <v>4.044081808294326</v>
      </c>
      <c r="L160" s="49">
        <f t="shared" si="38"/>
        <v>3.5892514588832003</v>
      </c>
      <c r="M160" s="49">
        <f t="shared" si="38"/>
        <v>3.6896125016545498</v>
      </c>
      <c r="N160" s="49">
        <f t="shared" si="38"/>
        <v>3.8305937689079492</v>
      </c>
      <c r="O160" s="49">
        <f t="shared" si="38"/>
        <v>3.9950495288264993</v>
      </c>
      <c r="P160" s="49">
        <f t="shared" si="38"/>
        <v>3.9047173930834012</v>
      </c>
      <c r="Q160" s="49">
        <f t="shared" si="38"/>
        <v>4.0092661858123506</v>
      </c>
      <c r="R160" s="49">
        <f t="shared" si="38"/>
        <v>4.1656262527220491</v>
      </c>
      <c r="S160" s="49">
        <f t="shared" si="38"/>
        <v>3.8069804989968503</v>
      </c>
      <c r="T160" s="49">
        <f t="shared" si="38"/>
        <v>4.0935099692803503</v>
      </c>
      <c r="U160" s="49">
        <f t="shared" si="38"/>
        <v>4.082797758849499</v>
      </c>
      <c r="V160" s="49">
        <f t="shared" si="38"/>
        <v>3.870298228912699</v>
      </c>
      <c r="W160" s="49">
        <f t="shared" si="38"/>
        <v>4.0537466486412992</v>
      </c>
      <c r="X160" s="49">
        <f t="shared" si="38"/>
        <v>3.8944415825797494</v>
      </c>
      <c r="Y160" s="49">
        <f t="shared" si="38"/>
        <v>3.8821612647124635</v>
      </c>
      <c r="Z160" s="49">
        <f t="shared" si="38"/>
        <v>4.2542920954781991</v>
      </c>
      <c r="AA160" s="50">
        <f t="shared" si="38"/>
        <v>4.5759244179815397</v>
      </c>
      <c r="AB160" s="51"/>
      <c r="AC160" s="121">
        <f t="shared" ca="1" si="36"/>
        <v>7.5601842864808644E-2</v>
      </c>
      <c r="AD160" s="121">
        <f t="shared" ca="1" si="37"/>
        <v>0.12881361727804563</v>
      </c>
    </row>
    <row r="161" spans="1:33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34"/>
      <c r="AC161" s="142"/>
      <c r="AD161" s="142"/>
    </row>
    <row r="162" spans="1:33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2"/>
      <c r="AC162" s="133"/>
      <c r="AD162" s="133"/>
    </row>
    <row r="163" spans="1:33" x14ac:dyDescent="0.25">
      <c r="B163" s="137" t="s">
        <v>2</v>
      </c>
      <c r="C163" s="112"/>
      <c r="D163" s="26" t="str">
        <f>D$10</f>
        <v>1кв 2012</v>
      </c>
      <c r="E163" s="26" t="str">
        <f t="shared" ref="E163:AD163" si="39">E$10</f>
        <v>2кв 2012</v>
      </c>
      <c r="F163" s="26" t="str">
        <f t="shared" si="39"/>
        <v>3кв 2012</v>
      </c>
      <c r="G163" s="26" t="str">
        <f t="shared" si="39"/>
        <v>4кв 2012</v>
      </c>
      <c r="H163" s="26" t="str">
        <f t="shared" si="39"/>
        <v>1кв 2013</v>
      </c>
      <c r="I163" s="26" t="str">
        <f t="shared" si="39"/>
        <v>2кв 2013</v>
      </c>
      <c r="J163" s="26" t="str">
        <f t="shared" si="39"/>
        <v>3кв 2013</v>
      </c>
      <c r="K163" s="26" t="str">
        <f t="shared" si="39"/>
        <v>4кв 2013</v>
      </c>
      <c r="L163" s="26" t="str">
        <f t="shared" si="39"/>
        <v>1кв 2014</v>
      </c>
      <c r="M163" s="26" t="str">
        <f t="shared" si="39"/>
        <v>2кв 2014</v>
      </c>
      <c r="N163" s="26" t="str">
        <f t="shared" si="39"/>
        <v>3кв 2014</v>
      </c>
      <c r="O163" s="26" t="str">
        <f t="shared" si="39"/>
        <v>4кв 2014</v>
      </c>
      <c r="P163" s="26" t="str">
        <f t="shared" si="39"/>
        <v>1кв 2015</v>
      </c>
      <c r="Q163" s="26" t="str">
        <f t="shared" si="39"/>
        <v>2кв 2015</v>
      </c>
      <c r="R163" s="26" t="str">
        <f t="shared" si="39"/>
        <v>3кв 2015</v>
      </c>
      <c r="S163" s="26" t="str">
        <f t="shared" si="39"/>
        <v>4кв 2015</v>
      </c>
      <c r="T163" s="26" t="str">
        <f t="shared" si="39"/>
        <v>1кв 2016</v>
      </c>
      <c r="U163" s="26" t="str">
        <f t="shared" si="39"/>
        <v>2кв 2016</v>
      </c>
      <c r="V163" s="26" t="str">
        <f t="shared" si="39"/>
        <v>3кв 2016</v>
      </c>
      <c r="W163" s="26" t="str">
        <f t="shared" si="39"/>
        <v>4кв 2016</v>
      </c>
      <c r="X163" s="26" t="str">
        <f t="shared" si="39"/>
        <v>1кв 2017</v>
      </c>
      <c r="Y163" s="26" t="str">
        <f t="shared" si="39"/>
        <v>2кв 2017</v>
      </c>
      <c r="Z163" s="26" t="str">
        <f t="shared" si="39"/>
        <v>3кв 2017</v>
      </c>
      <c r="AA163" s="27" t="str">
        <f t="shared" si="39"/>
        <v>4кв 2017</v>
      </c>
      <c r="AB163" s="28"/>
      <c r="AC163" s="29" t="str">
        <f>AC$10</f>
        <v>кв/кв</v>
      </c>
      <c r="AD163" s="29" t="str">
        <f t="shared" si="39"/>
        <v>г/г</v>
      </c>
    </row>
    <row r="164" spans="1:33" x14ac:dyDescent="0.25">
      <c r="A164" s="149"/>
      <c r="B164" s="150" t="s">
        <v>97</v>
      </c>
      <c r="C164" s="151"/>
      <c r="D164" s="31">
        <v>0.20853406000000002</v>
      </c>
      <c r="E164" s="31">
        <v>0.20060034000000002</v>
      </c>
      <c r="F164" s="31">
        <v>0.10951561000000001</v>
      </c>
      <c r="G164" s="31">
        <v>4.2905639999999995E-2</v>
      </c>
      <c r="H164" s="31">
        <v>0.10271572000000001</v>
      </c>
      <c r="I164" s="31">
        <v>2.02676E-2</v>
      </c>
      <c r="J164" s="31">
        <v>1.3897110000000001E-2</v>
      </c>
      <c r="K164" s="31">
        <v>2.2213149999999997E-2</v>
      </c>
      <c r="L164" s="31">
        <v>6.2684999999999998E-3</v>
      </c>
      <c r="M164" s="31">
        <v>4.2421999999999998E-3</v>
      </c>
      <c r="N164" s="31">
        <v>0.15083902000000002</v>
      </c>
      <c r="O164" s="31">
        <v>0.15711443999999999</v>
      </c>
      <c r="P164" s="31">
        <v>0.10055362</v>
      </c>
      <c r="Q164" s="32">
        <v>0.13323939999999998</v>
      </c>
      <c r="R164" s="32">
        <v>0.30580373000000005</v>
      </c>
      <c r="S164" s="32">
        <v>8.9749169999999989E-2</v>
      </c>
      <c r="T164" s="32">
        <v>0.15941328000000002</v>
      </c>
      <c r="U164" s="32">
        <v>0.15470811000000001</v>
      </c>
      <c r="V164" s="32">
        <v>6.8027450000000003E-2</v>
      </c>
      <c r="W164" s="32">
        <v>7.9952399999999993E-2</v>
      </c>
      <c r="X164" s="32">
        <v>2.8778800000000004E-2</v>
      </c>
      <c r="Y164" s="32">
        <v>0.1032088</v>
      </c>
      <c r="Z164" s="32">
        <v>0.18734334999999999</v>
      </c>
      <c r="AA164" s="33">
        <v>0.25398831000000005</v>
      </c>
      <c r="AB164" s="34"/>
      <c r="AC164" s="119">
        <f t="shared" ref="AC164:AC172" ca="1" si="40">OFFSET(AB164,0,-1)/OFFSET(AB164,0,-2)-1</f>
        <v>0.35573699306647422</v>
      </c>
      <c r="AD164" s="119">
        <f t="shared" ref="AD164:AD172" ca="1" si="41">OFFSET(AB164,0,-1)/OFFSET(AB164,0,-5)-1</f>
        <v>2.1767440377024339</v>
      </c>
    </row>
    <row r="165" spans="1:33" x14ac:dyDescent="0.25">
      <c r="B165" s="77" t="s">
        <v>94</v>
      </c>
      <c r="C165" s="151"/>
      <c r="D165" s="31">
        <v>1.4017464399999999</v>
      </c>
      <c r="E165" s="31">
        <v>1.77160513</v>
      </c>
      <c r="F165" s="31">
        <v>1.5330655400000006</v>
      </c>
      <c r="G165" s="31">
        <v>1.6936110099999993</v>
      </c>
      <c r="H165" s="31">
        <v>1.5653372800000003</v>
      </c>
      <c r="I165" s="31">
        <v>1.57870139</v>
      </c>
      <c r="J165" s="31">
        <v>1.5470897600000002</v>
      </c>
      <c r="K165" s="31">
        <v>1.8404768900000001</v>
      </c>
      <c r="L165" s="31">
        <v>1.5399262399999998</v>
      </c>
      <c r="M165" s="31">
        <v>1.33973209</v>
      </c>
      <c r="N165" s="31">
        <v>1.6598468400000002</v>
      </c>
      <c r="O165" s="31">
        <v>1.9027040499999994</v>
      </c>
      <c r="P165" s="31">
        <v>1.5269994000000007</v>
      </c>
      <c r="Q165" s="32">
        <v>1.6723066500000008</v>
      </c>
      <c r="R165" s="32">
        <v>1.6752841099999995</v>
      </c>
      <c r="S165" s="32">
        <v>1.8195848899999996</v>
      </c>
      <c r="T165" s="32">
        <v>1.6057993299999997</v>
      </c>
      <c r="U165" s="32">
        <v>1.6630704900000006</v>
      </c>
      <c r="V165" s="32">
        <v>1.5193919300000001</v>
      </c>
      <c r="W165" s="32">
        <v>1.7731435599999996</v>
      </c>
      <c r="X165" s="32">
        <v>1.7113539699999998</v>
      </c>
      <c r="Y165" s="32">
        <v>1.4981502400000006</v>
      </c>
      <c r="Z165" s="32">
        <v>1.6773553099999992</v>
      </c>
      <c r="AA165" s="33">
        <v>1.8462550600000001</v>
      </c>
      <c r="AB165" s="34"/>
      <c r="AC165" s="119">
        <f t="shared" ca="1" si="40"/>
        <v>0.10069408013499603</v>
      </c>
      <c r="AD165" s="119">
        <f t="shared" ca="1" si="41"/>
        <v>4.1232701992838239E-2</v>
      </c>
    </row>
    <row r="166" spans="1:33" s="152" customFormat="1" x14ac:dyDescent="0.2">
      <c r="B166" s="77" t="s">
        <v>30</v>
      </c>
      <c r="C166" s="151"/>
      <c r="D166" s="31">
        <v>0.52366970999999984</v>
      </c>
      <c r="E166" s="31">
        <v>0.45924256999999991</v>
      </c>
      <c r="F166" s="31">
        <v>0.53962396000000024</v>
      </c>
      <c r="G166" s="31">
        <v>0.49771235999999991</v>
      </c>
      <c r="H166" s="31">
        <v>0.58184468000000034</v>
      </c>
      <c r="I166" s="31">
        <v>0.59485032000000038</v>
      </c>
      <c r="J166" s="31">
        <v>0.56076383000000007</v>
      </c>
      <c r="K166" s="31">
        <v>0.49803026</v>
      </c>
      <c r="L166" s="31">
        <v>0.58817329000000007</v>
      </c>
      <c r="M166" s="31">
        <v>0.60973440999999973</v>
      </c>
      <c r="N166" s="31">
        <v>0.58170780999999994</v>
      </c>
      <c r="O166" s="31">
        <v>0.58618841999999993</v>
      </c>
      <c r="P166" s="31">
        <v>0.66690371000000093</v>
      </c>
      <c r="Q166" s="32">
        <v>0.65183105000000041</v>
      </c>
      <c r="R166" s="32">
        <v>0.63547093999999971</v>
      </c>
      <c r="S166" s="32">
        <v>0.65300709000000023</v>
      </c>
      <c r="T166" s="32">
        <v>0.69135688000000028</v>
      </c>
      <c r="U166" s="32">
        <v>0.6851127299999995</v>
      </c>
      <c r="V166" s="32">
        <v>0.65258999999999989</v>
      </c>
      <c r="W166" s="32">
        <v>0.62587363999999901</v>
      </c>
      <c r="X166" s="32">
        <v>0.68760087000000003</v>
      </c>
      <c r="Y166" s="32">
        <v>0.68598081</v>
      </c>
      <c r="Z166" s="32">
        <v>0.61956196999999991</v>
      </c>
      <c r="AA166" s="33">
        <v>0.62464402999999979</v>
      </c>
      <c r="AB166" s="34"/>
      <c r="AC166" s="119">
        <f t="shared" ca="1" si="40"/>
        <v>8.2026661513776578E-3</v>
      </c>
      <c r="AD166" s="119">
        <f t="shared" ca="1" si="41"/>
        <v>-1.9646297933225698E-3</v>
      </c>
    </row>
    <row r="167" spans="1:33" s="152" customFormat="1" x14ac:dyDescent="0.2">
      <c r="B167" s="77" t="s">
        <v>31</v>
      </c>
      <c r="C167" s="151"/>
      <c r="D167" s="31">
        <v>0.3806362399999999</v>
      </c>
      <c r="E167" s="31">
        <v>0.37989647999999998</v>
      </c>
      <c r="F167" s="31">
        <v>0.36649477999999996</v>
      </c>
      <c r="G167" s="31">
        <v>0.36927057000000002</v>
      </c>
      <c r="H167" s="31">
        <v>0.38672360000000006</v>
      </c>
      <c r="I167" s="31">
        <v>0.35908650000000025</v>
      </c>
      <c r="J167" s="31">
        <v>0.40673745000000017</v>
      </c>
      <c r="K167" s="31">
        <v>0.37278674000000001</v>
      </c>
      <c r="L167" s="31">
        <v>0.38367411000000012</v>
      </c>
      <c r="M167" s="31">
        <v>0.39773743</v>
      </c>
      <c r="N167" s="31">
        <v>0.39378893999999998</v>
      </c>
      <c r="O167" s="31">
        <v>0.34688941999999995</v>
      </c>
      <c r="P167" s="31">
        <v>0.38785318000000008</v>
      </c>
      <c r="Q167" s="32">
        <v>0.35045854999999998</v>
      </c>
      <c r="R167" s="32">
        <v>0.39803684999999978</v>
      </c>
      <c r="S167" s="32">
        <v>0.35730229999999985</v>
      </c>
      <c r="T167" s="32">
        <v>0.4021425600000002</v>
      </c>
      <c r="U167" s="32">
        <v>0.38836527999999998</v>
      </c>
      <c r="V167" s="32">
        <v>0.39242413999999975</v>
      </c>
      <c r="W167" s="32">
        <v>0.32941498000000008</v>
      </c>
      <c r="X167" s="32">
        <v>0.36976862000000005</v>
      </c>
      <c r="Y167" s="32">
        <v>0.40468186000000028</v>
      </c>
      <c r="Z167" s="32">
        <v>0.39210702000000003</v>
      </c>
      <c r="AA167" s="33">
        <v>0.36139995000000036</v>
      </c>
      <c r="AB167" s="34"/>
      <c r="AC167" s="119">
        <f t="shared" ca="1" si="40"/>
        <v>-7.8312982001698561E-2</v>
      </c>
      <c r="AD167" s="119">
        <f t="shared" ca="1" si="41"/>
        <v>9.7096282628070796E-2</v>
      </c>
    </row>
    <row r="168" spans="1:33" s="152" customFormat="1" x14ac:dyDescent="0.2">
      <c r="B168" s="77" t="s">
        <v>32</v>
      </c>
      <c r="C168" s="151"/>
      <c r="D168" s="31">
        <v>0.15409004000000001</v>
      </c>
      <c r="E168" s="31">
        <v>0.14152115999999998</v>
      </c>
      <c r="F168" s="31">
        <v>0.14029784000000001</v>
      </c>
      <c r="G168" s="31">
        <v>0.14243412</v>
      </c>
      <c r="H168" s="31">
        <v>0.13381763999999999</v>
      </c>
      <c r="I168" s="31">
        <v>0.15695354000000003</v>
      </c>
      <c r="J168" s="31">
        <v>0.15418275000000004</v>
      </c>
      <c r="K168" s="31">
        <v>0.15879338999999998</v>
      </c>
      <c r="L168" s="31">
        <v>0.14616910999999999</v>
      </c>
      <c r="M168" s="31">
        <v>0.16569923</v>
      </c>
      <c r="N168" s="31">
        <v>0.15612366999999999</v>
      </c>
      <c r="O168" s="31">
        <v>0.14819984000000003</v>
      </c>
      <c r="P168" s="31">
        <v>0.16837519999999997</v>
      </c>
      <c r="Q168" s="32">
        <v>0.15203261999999995</v>
      </c>
      <c r="R168" s="32">
        <v>0.19721264000000008</v>
      </c>
      <c r="S168" s="32">
        <v>0.14686461000000003</v>
      </c>
      <c r="T168" s="32">
        <v>0.11639611</v>
      </c>
      <c r="U168" s="32">
        <v>0.17401945999999999</v>
      </c>
      <c r="V168" s="32">
        <v>0.18907397000000004</v>
      </c>
      <c r="W168" s="32">
        <v>0.17449014000000002</v>
      </c>
      <c r="X168" s="32">
        <v>0.17632837999999998</v>
      </c>
      <c r="Y168" s="32">
        <v>0.18104923000000003</v>
      </c>
      <c r="Z168" s="32">
        <v>0.19311832000000004</v>
      </c>
      <c r="AA168" s="33">
        <v>0.20401998000000005</v>
      </c>
      <c r="AB168" s="34"/>
      <c r="AC168" s="119">
        <f t="shared" ca="1" si="40"/>
        <v>5.6450677491394874E-2</v>
      </c>
      <c r="AD168" s="119">
        <f t="shared" ca="1" si="41"/>
        <v>0.16923500663132041</v>
      </c>
    </row>
    <row r="169" spans="1:33" s="152" customFormat="1" x14ac:dyDescent="0.2">
      <c r="B169" s="77" t="s">
        <v>45</v>
      </c>
      <c r="C169" s="151"/>
      <c r="D169" s="31">
        <v>0.12533107999999996</v>
      </c>
      <c r="E169" s="31">
        <v>0.13025897999999997</v>
      </c>
      <c r="F169" s="31">
        <v>0.13030072000000001</v>
      </c>
      <c r="G169" s="31">
        <v>0.13330704999999998</v>
      </c>
      <c r="H169" s="31">
        <v>0.13697294999999993</v>
      </c>
      <c r="I169" s="31">
        <v>0.12403998000000001</v>
      </c>
      <c r="J169" s="31">
        <v>0.12400219000000001</v>
      </c>
      <c r="K169" s="31">
        <v>0.11840851999999998</v>
      </c>
      <c r="L169" s="31">
        <v>0.12448864</v>
      </c>
      <c r="M169" s="31">
        <v>0.11662563000000001</v>
      </c>
      <c r="N169" s="31">
        <v>0.1245412</v>
      </c>
      <c r="O169" s="31">
        <v>0.14075483999999996</v>
      </c>
      <c r="P169" s="31">
        <v>0.10441102000000001</v>
      </c>
      <c r="Q169" s="32">
        <v>0.10296056999999996</v>
      </c>
      <c r="R169" s="32">
        <v>8.9678709999999995E-2</v>
      </c>
      <c r="S169" s="32">
        <v>7.973748999999998E-2</v>
      </c>
      <c r="T169" s="32">
        <v>9.8610870000000003E-2</v>
      </c>
      <c r="U169" s="32">
        <v>0.11444951000000003</v>
      </c>
      <c r="V169" s="32">
        <v>0.13152136999999994</v>
      </c>
      <c r="W169" s="32">
        <v>0.12150303999999996</v>
      </c>
      <c r="X169" s="32">
        <v>0.10585884999999999</v>
      </c>
      <c r="Y169" s="32">
        <v>0.11184703999999999</v>
      </c>
      <c r="Z169" s="32">
        <v>0.10157418000000001</v>
      </c>
      <c r="AA169" s="33">
        <v>9.4418010000000011E-2</v>
      </c>
      <c r="AB169" s="34"/>
      <c r="AC169" s="119">
        <f t="shared" ca="1" si="40"/>
        <v>-7.0452648497876136E-2</v>
      </c>
      <c r="AD169" s="119">
        <f t="shared" ca="1" si="41"/>
        <v>-0.22291648011440668</v>
      </c>
    </row>
    <row r="170" spans="1:33" s="152" customFormat="1" x14ac:dyDescent="0.2">
      <c r="B170" s="77" t="s">
        <v>46</v>
      </c>
      <c r="C170" s="151"/>
      <c r="D170" s="31">
        <v>7.465254999999997E-2</v>
      </c>
      <c r="E170" s="31">
        <v>6.9715439999999976E-2</v>
      </c>
      <c r="F170" s="31">
        <v>6.9952630000000002E-2</v>
      </c>
      <c r="G170" s="31">
        <v>6.7831469999999991E-2</v>
      </c>
      <c r="H170" s="31">
        <v>6.8046560000000006E-2</v>
      </c>
      <c r="I170" s="31">
        <v>6.8945979999999976E-2</v>
      </c>
      <c r="J170" s="31">
        <v>6.887726999999999E-2</v>
      </c>
      <c r="K170" s="31">
        <v>6.4550909999999989E-2</v>
      </c>
      <c r="L170" s="31">
        <v>7.2434990000000005E-2</v>
      </c>
      <c r="M170" s="31">
        <v>7.1755799999999995E-2</v>
      </c>
      <c r="N170" s="31">
        <v>4.2966629999999999E-2</v>
      </c>
      <c r="O170" s="31">
        <v>5.1917309999999987E-2</v>
      </c>
      <c r="P170" s="31">
        <v>5.855862999999998E-2</v>
      </c>
      <c r="Q170" s="32">
        <v>6.9431120000000027E-2</v>
      </c>
      <c r="R170" s="32">
        <v>6.4300630000000011E-2</v>
      </c>
      <c r="S170" s="32">
        <v>6.0079050000000009E-2</v>
      </c>
      <c r="T170" s="32">
        <v>6.0203130000000014E-2</v>
      </c>
      <c r="U170" s="32">
        <v>7.5761990000000001E-2</v>
      </c>
      <c r="V170" s="32">
        <v>7.9080619999999976E-2</v>
      </c>
      <c r="W170" s="32">
        <v>8.0353820000000006E-2</v>
      </c>
      <c r="X170" s="32">
        <v>7.7212819999999988E-2</v>
      </c>
      <c r="Y170" s="32">
        <v>7.9092069999999973E-2</v>
      </c>
      <c r="Z170" s="32">
        <v>7.1787340000000005E-2</v>
      </c>
      <c r="AA170" s="33">
        <v>7.1152979999999991E-2</v>
      </c>
      <c r="AB170" s="34"/>
      <c r="AC170" s="119">
        <f t="shared" ca="1" si="40"/>
        <v>-8.8366555997201335E-3</v>
      </c>
      <c r="AD170" s="119">
        <f t="shared" ca="1" si="41"/>
        <v>-0.114504077093037</v>
      </c>
    </row>
    <row r="171" spans="1:33" s="152" customFormat="1" x14ac:dyDescent="0.2">
      <c r="B171" s="143" t="s">
        <v>47</v>
      </c>
      <c r="C171" s="151"/>
      <c r="D171" s="31">
        <v>5.6519146000000006E-2</v>
      </c>
      <c r="E171" s="144">
        <v>6.6991434999999946E-2</v>
      </c>
      <c r="F171" s="144">
        <v>6.2142678000000076E-2</v>
      </c>
      <c r="G171" s="144">
        <v>6.0073231999999956E-2</v>
      </c>
      <c r="H171" s="144">
        <v>6.1953458000000003E-2</v>
      </c>
      <c r="I171" s="144">
        <v>5.3829923999999994E-2</v>
      </c>
      <c r="J171" s="144">
        <v>6.3700230899999974E-2</v>
      </c>
      <c r="K171" s="144">
        <v>5.4752451999999993E-2</v>
      </c>
      <c r="L171" s="144">
        <v>6.2940150999999972E-2</v>
      </c>
      <c r="M171" s="144">
        <v>6.5028795E-2</v>
      </c>
      <c r="N171" s="144">
        <v>6.8171403000000019E-2</v>
      </c>
      <c r="O171" s="144">
        <v>6.9067818000000003E-2</v>
      </c>
      <c r="P171" s="144">
        <v>6.6240449000000007E-2</v>
      </c>
      <c r="Q171" s="145">
        <v>6.994346100000004E-2</v>
      </c>
      <c r="R171" s="145">
        <v>7.0076933000000036E-2</v>
      </c>
      <c r="S171" s="145">
        <v>7.1561284000000003E-2</v>
      </c>
      <c r="T171" s="145">
        <v>6.7334750000000068E-2</v>
      </c>
      <c r="U171" s="145">
        <v>6.4959693999999971E-2</v>
      </c>
      <c r="V171" s="145">
        <v>5.5411950999999987E-2</v>
      </c>
      <c r="W171" s="145">
        <v>4.2260326000000001E-2</v>
      </c>
      <c r="X171" s="145">
        <v>5.7796181000000009E-2</v>
      </c>
      <c r="Y171" s="145">
        <v>6.0980761000000001E-2</v>
      </c>
      <c r="Z171" s="145">
        <v>6.6942746999999997E-2</v>
      </c>
      <c r="AA171" s="146">
        <v>7.1795415999999987E-2</v>
      </c>
      <c r="AB171" s="34"/>
      <c r="AC171" s="147">
        <f t="shared" ca="1" si="40"/>
        <v>7.2489839713329784E-2</v>
      </c>
      <c r="AD171" s="147">
        <f t="shared" ca="1" si="41"/>
        <v>0.69888457557095007</v>
      </c>
    </row>
    <row r="172" spans="1:33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AA172" si="42">SUM(E164:E171)</f>
        <v>3.2198315349999991</v>
      </c>
      <c r="F172" s="49">
        <f t="shared" si="42"/>
        <v>2.9513937580000014</v>
      </c>
      <c r="G172" s="49">
        <f t="shared" si="42"/>
        <v>3.0071454519999987</v>
      </c>
      <c r="H172" s="49">
        <f t="shared" si="42"/>
        <v>3.0374118880000012</v>
      </c>
      <c r="I172" s="49">
        <f t="shared" si="42"/>
        <v>2.9566752340000004</v>
      </c>
      <c r="J172" s="49">
        <f t="shared" si="42"/>
        <v>2.9392505909</v>
      </c>
      <c r="K172" s="49">
        <f t="shared" si="42"/>
        <v>3.1300123119999999</v>
      </c>
      <c r="L172" s="49">
        <f t="shared" si="42"/>
        <v>2.9240750310000001</v>
      </c>
      <c r="M172" s="49">
        <f t="shared" si="42"/>
        <v>2.7705555849999999</v>
      </c>
      <c r="N172" s="49">
        <f t="shared" si="42"/>
        <v>3.1779855129999999</v>
      </c>
      <c r="O172" s="49">
        <f t="shared" si="42"/>
        <v>3.4028361380000001</v>
      </c>
      <c r="P172" s="49">
        <f t="shared" si="42"/>
        <v>3.0798952090000014</v>
      </c>
      <c r="Q172" s="49">
        <f t="shared" si="42"/>
        <v>3.202203421000001</v>
      </c>
      <c r="R172" s="49">
        <f t="shared" si="42"/>
        <v>3.4358645429999988</v>
      </c>
      <c r="S172" s="49">
        <f t="shared" si="42"/>
        <v>3.2778858839999998</v>
      </c>
      <c r="T172" s="49">
        <f t="shared" si="42"/>
        <v>3.2012569100000006</v>
      </c>
      <c r="U172" s="49">
        <f t="shared" si="42"/>
        <v>3.3204472640000002</v>
      </c>
      <c r="V172" s="49">
        <f t="shared" si="42"/>
        <v>3.0875214309999994</v>
      </c>
      <c r="W172" s="49">
        <f t="shared" si="42"/>
        <v>3.226991905999999</v>
      </c>
      <c r="X172" s="49">
        <f t="shared" si="42"/>
        <v>3.214698491</v>
      </c>
      <c r="Y172" s="49">
        <f t="shared" si="42"/>
        <v>3.1249908110000009</v>
      </c>
      <c r="Z172" s="49">
        <f t="shared" si="42"/>
        <v>3.3097902369999992</v>
      </c>
      <c r="AA172" s="50">
        <f t="shared" si="42"/>
        <v>3.5276737360000006</v>
      </c>
      <c r="AB172" s="51"/>
      <c r="AC172" s="121">
        <f t="shared" ca="1" si="40"/>
        <v>6.5830002325915293E-2</v>
      </c>
      <c r="AD172" s="121">
        <f t="shared" ca="1" si="41"/>
        <v>9.3177125557996954E-2</v>
      </c>
    </row>
    <row r="173" spans="1:33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13"/>
      <c r="AC173" s="19"/>
      <c r="AD173" s="19"/>
    </row>
    <row r="174" spans="1:33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34"/>
      <c r="AC174" s="142"/>
      <c r="AD174" s="142"/>
    </row>
    <row r="175" spans="1:33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D175" si="43">E$10</f>
        <v>2кв 2012</v>
      </c>
      <c r="F175" s="26" t="str">
        <f t="shared" si="43"/>
        <v>3кв 2012</v>
      </c>
      <c r="G175" s="26" t="str">
        <f t="shared" si="43"/>
        <v>4кв 2012</v>
      </c>
      <c r="H175" s="26" t="str">
        <f t="shared" si="43"/>
        <v>1кв 2013</v>
      </c>
      <c r="I175" s="26" t="str">
        <f t="shared" si="43"/>
        <v>2кв 2013</v>
      </c>
      <c r="J175" s="26" t="str">
        <f t="shared" si="43"/>
        <v>3кв 2013</v>
      </c>
      <c r="K175" s="26" t="str">
        <f t="shared" si="43"/>
        <v>4кв 2013</v>
      </c>
      <c r="L175" s="26" t="str">
        <f t="shared" si="43"/>
        <v>1кв 2014</v>
      </c>
      <c r="M175" s="26" t="str">
        <f t="shared" si="43"/>
        <v>2кв 2014</v>
      </c>
      <c r="N175" s="26" t="str">
        <f t="shared" si="43"/>
        <v>3кв 2014</v>
      </c>
      <c r="O175" s="26" t="str">
        <f t="shared" si="43"/>
        <v>4кв 2014</v>
      </c>
      <c r="P175" s="26" t="str">
        <f t="shared" si="43"/>
        <v>1кв 2015</v>
      </c>
      <c r="Q175" s="26" t="str">
        <f t="shared" si="43"/>
        <v>2кв 2015</v>
      </c>
      <c r="R175" s="26" t="str">
        <f t="shared" si="43"/>
        <v>3кв 2015</v>
      </c>
      <c r="S175" s="26" t="str">
        <f t="shared" si="43"/>
        <v>4кв 2015</v>
      </c>
      <c r="T175" s="26" t="str">
        <f t="shared" si="43"/>
        <v>1кв 2016</v>
      </c>
      <c r="U175" s="26" t="str">
        <f t="shared" si="43"/>
        <v>2кв 2016</v>
      </c>
      <c r="V175" s="26" t="str">
        <f t="shared" si="43"/>
        <v>3кв 2016</v>
      </c>
      <c r="W175" s="26" t="str">
        <f t="shared" si="43"/>
        <v>4кв 2016</v>
      </c>
      <c r="X175" s="26" t="str">
        <f t="shared" si="43"/>
        <v>1кв 2017</v>
      </c>
      <c r="Y175" s="26" t="str">
        <f t="shared" si="43"/>
        <v>2кв 2017</v>
      </c>
      <c r="Z175" s="26" t="str">
        <f t="shared" si="43"/>
        <v>3кв 2017</v>
      </c>
      <c r="AA175" s="27" t="str">
        <f t="shared" si="43"/>
        <v>4кв 2017</v>
      </c>
      <c r="AB175" s="28"/>
      <c r="AC175" s="29" t="str">
        <f>AC$10</f>
        <v>кв/кв</v>
      </c>
      <c r="AD175" s="29" t="str">
        <f t="shared" si="43"/>
        <v>г/г</v>
      </c>
      <c r="AE175" s="1"/>
    </row>
    <row r="176" spans="1:33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AA176" si="44">SUM(E177:E178)</f>
        <v>1.713941272</v>
      </c>
      <c r="F176" s="48">
        <f t="shared" si="44"/>
        <v>1.6970997631999998</v>
      </c>
      <c r="G176" s="48">
        <f t="shared" si="44"/>
        <v>1.5900787899999997</v>
      </c>
      <c r="H176" s="48">
        <f t="shared" si="44"/>
        <v>1.6236877079999998</v>
      </c>
      <c r="I176" s="48">
        <f t="shared" si="44"/>
        <v>1.5305944444399999</v>
      </c>
      <c r="J176" s="48">
        <f t="shared" si="44"/>
        <v>1.5661702369999999</v>
      </c>
      <c r="K176" s="48">
        <f t="shared" si="44"/>
        <v>1.56756945652</v>
      </c>
      <c r="L176" s="48">
        <f t="shared" si="44"/>
        <v>1.5328734900000001</v>
      </c>
      <c r="M176" s="48">
        <f t="shared" si="44"/>
        <v>1.4860216359999991</v>
      </c>
      <c r="N176" s="48">
        <f t="shared" si="44"/>
        <v>1.675843883</v>
      </c>
      <c r="O176" s="48">
        <f t="shared" si="44"/>
        <v>1.726525981</v>
      </c>
      <c r="P176" s="48">
        <f t="shared" si="44"/>
        <v>1.579687439</v>
      </c>
      <c r="Q176" s="49">
        <f t="shared" si="44"/>
        <v>1.6205092719999998</v>
      </c>
      <c r="R176" s="49">
        <f t="shared" si="44"/>
        <v>1.6842343960000001</v>
      </c>
      <c r="S176" s="49">
        <f t="shared" si="44"/>
        <v>1.5675087400000001</v>
      </c>
      <c r="T176" s="49">
        <f t="shared" si="44"/>
        <v>1.4979750110000001</v>
      </c>
      <c r="U176" s="49">
        <f t="shared" si="44"/>
        <v>1.6603784749999999</v>
      </c>
      <c r="V176" s="49">
        <f t="shared" si="44"/>
        <v>1.7020880000000003</v>
      </c>
      <c r="W176" s="49">
        <f t="shared" si="44"/>
        <v>1.6511697230000002</v>
      </c>
      <c r="X176" s="49">
        <f t="shared" si="44"/>
        <v>1.63232833</v>
      </c>
      <c r="Y176" s="49">
        <f t="shared" si="44"/>
        <v>1.631225132</v>
      </c>
      <c r="Z176" s="49">
        <f t="shared" si="44"/>
        <v>1.6617481460000003</v>
      </c>
      <c r="AA176" s="50">
        <f t="shared" si="44"/>
        <v>1.5671392320000002</v>
      </c>
      <c r="AB176" s="51"/>
      <c r="AC176" s="121">
        <f t="shared" ref="AC176:AC181" ca="1" si="45">OFFSET(AB176,0,-1)/OFFSET(AB176,0,-2)-1</f>
        <v>-5.693336515989722E-2</v>
      </c>
      <c r="AD176" s="121">
        <f t="shared" ref="AD176:AD181" ca="1" si="46">OFFSET(AB176,0,-1)/OFFSET(AB176,0,-5)-1</f>
        <v>-5.0891492152197126E-2</v>
      </c>
      <c r="AG176" s="155"/>
    </row>
    <row r="177" spans="2:33" s="4" customFormat="1" x14ac:dyDescent="0.25">
      <c r="B177" s="77" t="s">
        <v>100</v>
      </c>
      <c r="C177" s="141"/>
      <c r="D177" s="31">
        <v>0.605078</v>
      </c>
      <c r="E177" s="31">
        <v>0.60977800000000004</v>
      </c>
      <c r="F177" s="31">
        <v>0.60958999999999997</v>
      </c>
      <c r="G177" s="31">
        <v>0.61114100000000005</v>
      </c>
      <c r="H177" s="31">
        <v>0.5964299999999999</v>
      </c>
      <c r="I177" s="31">
        <v>0.58721799999999991</v>
      </c>
      <c r="J177" s="31">
        <v>0.61146999999999996</v>
      </c>
      <c r="K177" s="31">
        <v>0.58289400000000002</v>
      </c>
      <c r="L177" s="31">
        <v>0.5841442</v>
      </c>
      <c r="M177" s="31">
        <v>0.55380099999999999</v>
      </c>
      <c r="N177" s="31">
        <v>0.60989643999999998</v>
      </c>
      <c r="O177" s="31">
        <v>0.60646920000000004</v>
      </c>
      <c r="P177" s="31">
        <v>0.59847449999999991</v>
      </c>
      <c r="Q177" s="32">
        <v>0.60022759999999997</v>
      </c>
      <c r="R177" s="32">
        <v>0.60728699999999991</v>
      </c>
      <c r="S177" s="32">
        <v>0.61551669999999992</v>
      </c>
      <c r="T177" s="32">
        <v>0.61287999999999998</v>
      </c>
      <c r="U177" s="32">
        <v>0.60831629999999992</v>
      </c>
      <c r="V177" s="32">
        <v>0.61782439999999994</v>
      </c>
      <c r="W177" s="32">
        <v>0.6133076999999999</v>
      </c>
      <c r="X177" s="32">
        <v>0.60551134000000006</v>
      </c>
      <c r="Y177" s="32">
        <v>0.61487280000000011</v>
      </c>
      <c r="Z177" s="32">
        <v>0.62736069999999999</v>
      </c>
      <c r="AA177" s="33">
        <v>0.61573759999999989</v>
      </c>
      <c r="AB177" s="34"/>
      <c r="AC177" s="119">
        <f t="shared" ca="1" si="45"/>
        <v>-1.8526981368134909E-2</v>
      </c>
      <c r="AD177" s="119">
        <f t="shared" ca="1" si="46"/>
        <v>3.9619590623107825E-3</v>
      </c>
      <c r="AG177" s="100"/>
    </row>
    <row r="178" spans="2:33" s="4" customFormat="1" x14ac:dyDescent="0.25">
      <c r="B178" s="77" t="s">
        <v>101</v>
      </c>
      <c r="C178" s="141"/>
      <c r="D178" s="31">
        <v>1.0828010259999998</v>
      </c>
      <c r="E178" s="31">
        <v>1.1041632719999999</v>
      </c>
      <c r="F178" s="31">
        <v>1.0875097631999997</v>
      </c>
      <c r="G178" s="31">
        <v>0.97893778999999981</v>
      </c>
      <c r="H178" s="31">
        <v>1.027257708</v>
      </c>
      <c r="I178" s="31">
        <v>0.94337644444000002</v>
      </c>
      <c r="J178" s="31">
        <v>0.95470023699999995</v>
      </c>
      <c r="K178" s="31">
        <v>0.98467545651999999</v>
      </c>
      <c r="L178" s="31">
        <v>0.94872929000000006</v>
      </c>
      <c r="M178" s="31">
        <v>0.93222063599999916</v>
      </c>
      <c r="N178" s="31">
        <v>1.065947443</v>
      </c>
      <c r="O178" s="31">
        <v>1.1200567809999999</v>
      </c>
      <c r="P178" s="31">
        <v>0.98121293900000006</v>
      </c>
      <c r="Q178" s="32">
        <v>1.0202816719999999</v>
      </c>
      <c r="R178" s="32">
        <v>1.0769473960000002</v>
      </c>
      <c r="S178" s="32">
        <v>0.95199204000000004</v>
      </c>
      <c r="T178" s="32">
        <v>0.8850950110000001</v>
      </c>
      <c r="U178" s="32">
        <v>1.0520621750000001</v>
      </c>
      <c r="V178" s="32">
        <v>1.0842636000000003</v>
      </c>
      <c r="W178" s="32">
        <v>1.0378620230000002</v>
      </c>
      <c r="X178" s="32">
        <v>1.0268169899999999</v>
      </c>
      <c r="Y178" s="32">
        <v>1.0163523319999999</v>
      </c>
      <c r="Z178" s="32">
        <v>1.0343874460000002</v>
      </c>
      <c r="AA178" s="33">
        <v>0.95140163200000016</v>
      </c>
      <c r="AB178" s="34"/>
      <c r="AC178" s="119">
        <f t="shared" ca="1" si="45"/>
        <v>-8.0227011958534544E-2</v>
      </c>
      <c r="AD178" s="119">
        <f t="shared" ca="1" si="46"/>
        <v>-8.3306247925019283E-2</v>
      </c>
      <c r="AG178" s="100"/>
    </row>
    <row r="179" spans="2:33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W179" si="47">SUM(E180:E182)</f>
        <v>3.8519999999999999</v>
      </c>
      <c r="F179" s="48">
        <f t="shared" si="47"/>
        <v>3.9379999999999997</v>
      </c>
      <c r="G179" s="48">
        <f t="shared" si="47"/>
        <v>3.915</v>
      </c>
      <c r="H179" s="48">
        <f t="shared" si="47"/>
        <v>3.7719999999999998</v>
      </c>
      <c r="I179" s="48">
        <f t="shared" si="47"/>
        <v>3.8490000000000002</v>
      </c>
      <c r="J179" s="48">
        <f t="shared" si="47"/>
        <v>3.9129999999999998</v>
      </c>
      <c r="K179" s="48">
        <f t="shared" si="47"/>
        <v>3.8609999999999998</v>
      </c>
      <c r="L179" s="48">
        <f t="shared" si="47"/>
        <v>4.0090000000000003</v>
      </c>
      <c r="M179" s="48">
        <f t="shared" si="47"/>
        <v>4.1280000000000001</v>
      </c>
      <c r="N179" s="48">
        <f t="shared" si="47"/>
        <v>4.0519999999999996</v>
      </c>
      <c r="O179" s="48">
        <f t="shared" si="47"/>
        <v>4.3410000000000002</v>
      </c>
      <c r="P179" s="48">
        <f t="shared" si="47"/>
        <v>4.2809999999999997</v>
      </c>
      <c r="Q179" s="49">
        <f t="shared" si="47"/>
        <v>4.2610000000000001</v>
      </c>
      <c r="R179" s="49">
        <f t="shared" si="47"/>
        <v>3.9609999999999999</v>
      </c>
      <c r="S179" s="49">
        <f t="shared" si="47"/>
        <v>4.4279999999999999</v>
      </c>
      <c r="T179" s="49">
        <f t="shared" si="47"/>
        <v>4.3360000000000003</v>
      </c>
      <c r="U179" s="49">
        <f t="shared" si="47"/>
        <v>4.3209999999999997</v>
      </c>
      <c r="V179" s="49">
        <f t="shared" si="47"/>
        <v>4.3174999999999999</v>
      </c>
      <c r="W179" s="49">
        <f t="shared" si="47"/>
        <v>4.2076000000000002</v>
      </c>
      <c r="X179" s="49">
        <f>SUM(X180:X182)</f>
        <v>4.0846499999999999</v>
      </c>
      <c r="Y179" s="49">
        <f>SUM(Y180:Y182)</f>
        <v>4.4326539999999994</v>
      </c>
      <c r="Z179" s="49">
        <f>SUM(Z180:Z182)</f>
        <v>4.3157829999999997</v>
      </c>
      <c r="AA179" s="50">
        <f>SUM(AA180:AA182)</f>
        <v>4.2787730000000002</v>
      </c>
      <c r="AB179" s="51"/>
      <c r="AC179" s="121">
        <f t="shared" ca="1" si="45"/>
        <v>-8.5755006681289547E-3</v>
      </c>
      <c r="AD179" s="121">
        <f t="shared" ca="1" si="46"/>
        <v>1.6915343663846283E-2</v>
      </c>
    </row>
    <row r="180" spans="2:33" s="4" customFormat="1" x14ac:dyDescent="0.25">
      <c r="B180" s="77" t="s">
        <v>103</v>
      </c>
      <c r="C180" s="141"/>
      <c r="D180" s="31">
        <v>3.4969999999999999</v>
      </c>
      <c r="E180" s="31">
        <v>3.431</v>
      </c>
      <c r="F180" s="31">
        <v>3.4969999999999999</v>
      </c>
      <c r="G180" s="31">
        <v>3.4780000000000002</v>
      </c>
      <c r="H180" s="31">
        <v>3.4089999999999998</v>
      </c>
      <c r="I180" s="31">
        <v>3.4820000000000002</v>
      </c>
      <c r="J180" s="31">
        <v>3.55</v>
      </c>
      <c r="K180" s="31">
        <v>3.5009999999999999</v>
      </c>
      <c r="L180" s="31">
        <v>3.63</v>
      </c>
      <c r="M180" s="31">
        <v>3.7480000000000002</v>
      </c>
      <c r="N180" s="31">
        <v>3.6739999999999999</v>
      </c>
      <c r="O180" s="31">
        <v>3.8959999999999999</v>
      </c>
      <c r="P180" s="31">
        <v>3.8540000000000001</v>
      </c>
      <c r="Q180" s="32">
        <v>3.8330000000000002</v>
      </c>
      <c r="R180" s="32">
        <v>3.5329999999999999</v>
      </c>
      <c r="S180" s="32">
        <v>3.9740000000000002</v>
      </c>
      <c r="T180" s="32">
        <v>3.931</v>
      </c>
      <c r="U180" s="32">
        <v>3.9279999999999999</v>
      </c>
      <c r="V180" s="32">
        <v>3.9344999999999999</v>
      </c>
      <c r="W180" s="32">
        <v>3.5175999999999998</v>
      </c>
      <c r="X180" s="32">
        <v>2.6096500000000002</v>
      </c>
      <c r="Y180" s="32">
        <v>2.4326539999999999</v>
      </c>
      <c r="Z180" s="32">
        <v>2.2697829999999999</v>
      </c>
      <c r="AA180" s="33">
        <v>2.2617730000000003</v>
      </c>
      <c r="AB180" s="34"/>
      <c r="AC180" s="119">
        <f t="shared" ca="1" si="45"/>
        <v>-3.5289717122736208E-3</v>
      </c>
      <c r="AD180" s="119">
        <f t="shared" ca="1" si="46"/>
        <v>-0.35701245167159412</v>
      </c>
    </row>
    <row r="181" spans="2:33" s="4" customFormat="1" x14ac:dyDescent="0.25">
      <c r="B181" s="77" t="s">
        <v>104</v>
      </c>
      <c r="C181" s="141"/>
      <c r="D181" s="31">
        <v>0.41299999999999998</v>
      </c>
      <c r="E181" s="31">
        <v>0.42099999999999999</v>
      </c>
      <c r="F181" s="31">
        <v>0.441</v>
      </c>
      <c r="G181" s="31">
        <v>0.437</v>
      </c>
      <c r="H181" s="31">
        <v>0.36299999999999999</v>
      </c>
      <c r="I181" s="31">
        <v>0.36699999999999999</v>
      </c>
      <c r="J181" s="31">
        <v>0.36299999999999999</v>
      </c>
      <c r="K181" s="31">
        <v>0.36</v>
      </c>
      <c r="L181" s="31">
        <v>0.379</v>
      </c>
      <c r="M181" s="31">
        <v>0.38</v>
      </c>
      <c r="N181" s="31">
        <v>0.378</v>
      </c>
      <c r="O181" s="31">
        <v>0.44500000000000001</v>
      </c>
      <c r="P181" s="31">
        <v>0.42699999999999999</v>
      </c>
      <c r="Q181" s="32">
        <v>0.42799999999999999</v>
      </c>
      <c r="R181" s="32">
        <v>0.42799999999999999</v>
      </c>
      <c r="S181" s="32">
        <v>0.45400000000000001</v>
      </c>
      <c r="T181" s="32">
        <v>0.40500000000000003</v>
      </c>
      <c r="U181" s="32">
        <v>0.39300000000000002</v>
      </c>
      <c r="V181" s="32">
        <v>0.38300000000000001</v>
      </c>
      <c r="W181" s="32">
        <v>0.40200000000000002</v>
      </c>
      <c r="X181" s="32">
        <v>0.379</v>
      </c>
      <c r="Y181" s="32">
        <v>0.379</v>
      </c>
      <c r="Z181" s="32">
        <v>0.38200000000000001</v>
      </c>
      <c r="AA181" s="33">
        <v>0.375</v>
      </c>
      <c r="AB181" s="34"/>
      <c r="AC181" s="119">
        <f t="shared" ca="1" si="45"/>
        <v>-1.8324607329842979E-2</v>
      </c>
      <c r="AD181" s="119">
        <f t="shared" ca="1" si="46"/>
        <v>-6.7164179104477695E-2</v>
      </c>
    </row>
    <row r="182" spans="2:33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v>0.28799999999999998</v>
      </c>
      <c r="X182" s="32">
        <v>1.0960000000000001</v>
      </c>
      <c r="Y182" s="32">
        <v>1.621</v>
      </c>
      <c r="Z182" s="32">
        <v>1.6639999999999999</v>
      </c>
      <c r="AA182" s="33">
        <v>1.6419999999999999</v>
      </c>
      <c r="AB182" s="34"/>
      <c r="AC182" s="119"/>
      <c r="AD182" s="119"/>
    </row>
    <row r="183" spans="2:33" s="154" customFormat="1" x14ac:dyDescent="0.25">
      <c r="B183" s="83" t="s">
        <v>105</v>
      </c>
      <c r="C183" s="141"/>
      <c r="D183" s="48">
        <v>0.32690000000000002</v>
      </c>
      <c r="E183" s="48">
        <v>0.63205500000000003</v>
      </c>
      <c r="F183" s="48">
        <v>0.64456800000000003</v>
      </c>
      <c r="G183" s="48">
        <v>0.51695708699999998</v>
      </c>
      <c r="H183" s="48">
        <v>0.30156601100000002</v>
      </c>
      <c r="I183" s="48">
        <v>0.60732996800000005</v>
      </c>
      <c r="J183" s="48">
        <v>0.67852526699999993</v>
      </c>
      <c r="K183" s="48">
        <v>0.62221157500000002</v>
      </c>
      <c r="L183" s="48">
        <v>0.33309948199999995</v>
      </c>
      <c r="M183" s="48">
        <v>0.6485669839999999</v>
      </c>
      <c r="N183" s="48">
        <v>0.70749217939999998</v>
      </c>
      <c r="O183" s="48">
        <v>0.63489370500000009</v>
      </c>
      <c r="P183" s="48">
        <v>0.37391378499999994</v>
      </c>
      <c r="Q183" s="49">
        <v>0.61771075700000011</v>
      </c>
      <c r="R183" s="49">
        <v>0.66528489999999996</v>
      </c>
      <c r="S183" s="49">
        <v>0.53815947600000003</v>
      </c>
      <c r="T183" s="49">
        <v>0.27777031300000005</v>
      </c>
      <c r="U183" s="49">
        <v>0.61991908299999998</v>
      </c>
      <c r="V183" s="49">
        <v>0.62195682799999985</v>
      </c>
      <c r="W183" s="49">
        <v>0.53893185399999988</v>
      </c>
      <c r="X183" s="49">
        <v>0.33340174300000003</v>
      </c>
      <c r="Y183" s="49">
        <v>0.61846282900000005</v>
      </c>
      <c r="Z183" s="49">
        <v>0.66099653400000002</v>
      </c>
      <c r="AA183" s="50">
        <v>0.67266979420262463</v>
      </c>
      <c r="AB183" s="51"/>
      <c r="AC183" s="121">
        <f ca="1">OFFSET(AB183,0,-1)/OFFSET(AB183,0,-2)-1</f>
        <v>1.7660092908482028E-2</v>
      </c>
      <c r="AD183" s="121">
        <f ca="1">OFFSET(AB183,0,-1)/OFFSET(AB183,0,-5)-1</f>
        <v>0.24815371221799176</v>
      </c>
    </row>
    <row r="184" spans="2:33" x14ac:dyDescent="0.25"/>
    <row r="185" spans="2:33" hidden="1" x14ac:dyDescent="0.25"/>
    <row r="186" spans="2:33" hidden="1" x14ac:dyDescent="0.25"/>
    <row r="187" spans="2:33" hidden="1" x14ac:dyDescent="0.25"/>
    <row r="188" spans="2:33" hidden="1" x14ac:dyDescent="0.25"/>
    <row r="189" spans="2:33" hidden="1" x14ac:dyDescent="0.25"/>
    <row r="190" spans="2:33" hidden="1" x14ac:dyDescent="0.25"/>
    <row r="191" spans="2:33" hidden="1" x14ac:dyDescent="0.25"/>
    <row r="192" spans="2:33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</v>
      </c>
    </row>
    <row r="5" spans="2:3" x14ac:dyDescent="0.25">
      <c r="B5" s="77" t="s">
        <v>86</v>
      </c>
      <c r="C5" s="159">
        <v>3.5</v>
      </c>
    </row>
    <row r="6" spans="2:3" x14ac:dyDescent="0.25">
      <c r="B6" s="77" t="s">
        <v>108</v>
      </c>
      <c r="C6" s="159">
        <v>1.9750000000000001</v>
      </c>
    </row>
    <row r="7" spans="2:3" x14ac:dyDescent="0.25">
      <c r="B7" s="77" t="s">
        <v>109</v>
      </c>
      <c r="C7" s="159">
        <v>1.5</v>
      </c>
    </row>
    <row r="8" spans="2:3" ht="30" x14ac:dyDescent="0.25">
      <c r="B8" s="77" t="s">
        <v>110</v>
      </c>
      <c r="C8" s="159">
        <v>0.77</v>
      </c>
    </row>
    <row r="9" spans="2:3" ht="15.75" thickBot="1" x14ac:dyDescent="0.3">
      <c r="B9" s="160" t="s">
        <v>111</v>
      </c>
      <c r="C9" s="161">
        <f>SUM(C4:C5)+C8</f>
        <v>17.27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16.399999999999999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1.7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4.53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51933C-DDC1-4739-91AB-83712BBFDEE9}">
  <ds:schemaRefs>
    <ds:schemaRef ds:uri="2e6c4e6a-6d57-47d6-9288-076169c1f698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2018-01-17T12:20:59Z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